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5C91007-6EC7-4C8F-ADDF-B7F7CD15EEDA}" xr6:coauthVersionLast="47" xr6:coauthVersionMax="47" xr10:uidLastSave="{00000000-0000-0000-0000-000000000000}"/>
  <bookViews>
    <workbookView xWindow="1170" yWindow="1170" windowWidth="15780" windowHeight="14685" xr2:uid="{00000000-000D-0000-FFFF-FFFF00000000}"/>
  </bookViews>
  <sheets>
    <sheet name="Маршрут 1" sheetId="1" r:id="rId1"/>
    <sheet name="Маршрут 7" sheetId="2" r:id="rId2"/>
    <sheet name="Маршрут 8" sheetId="3" r:id="rId3"/>
  </sheets>
  <calcPr calcId="191029"/>
</workbook>
</file>

<file path=xl/calcChain.xml><?xml version="1.0" encoding="utf-8"?>
<calcChain xmlns="http://schemas.openxmlformats.org/spreadsheetml/2006/main">
  <c r="E13" i="1" l="1"/>
  <c r="E11" i="1"/>
  <c r="E8" i="1"/>
  <c r="E5" i="1"/>
  <c r="E6" i="1" s="1"/>
  <c r="H5" i="3"/>
  <c r="H6" i="3" s="1"/>
  <c r="C5" i="2"/>
  <c r="E4" i="1"/>
  <c r="E7" i="1" l="1"/>
  <c r="E9" i="1" s="1"/>
  <c r="E10" i="1" s="1"/>
  <c r="E12" i="1" s="1"/>
  <c r="E14" i="1" l="1"/>
  <c r="E15" i="1" s="1"/>
  <c r="E16" i="1" s="1"/>
  <c r="E17" i="1" s="1"/>
  <c r="E18" i="1" l="1"/>
  <c r="E19" i="1" s="1"/>
  <c r="E20" i="1" s="1"/>
  <c r="E21" i="1" s="1"/>
  <c r="E22" i="1" s="1"/>
  <c r="E23" i="1" l="1"/>
  <c r="E24" i="1" s="1"/>
  <c r="E25" i="1" s="1"/>
  <c r="D5" i="2"/>
  <c r="D6" i="2" s="1"/>
  <c r="D7" i="2" s="1"/>
  <c r="C5" i="1"/>
  <c r="C6" i="1" s="1"/>
  <c r="C7" i="1" s="1"/>
  <c r="C8" i="1" s="1"/>
  <c r="H7" i="3"/>
  <c r="C6" i="2"/>
  <c r="C7" i="2" s="1"/>
  <c r="H8" i="3" l="1"/>
  <c r="H9" i="3" s="1"/>
  <c r="H10" i="3" s="1"/>
  <c r="H11" i="3" s="1"/>
  <c r="H12" i="3" s="1"/>
  <c r="D8" i="2"/>
  <c r="D9" i="2" s="1"/>
  <c r="D10" i="2" s="1"/>
  <c r="D11" i="2" s="1"/>
  <c r="D12" i="2" s="1"/>
  <c r="D13" i="2" s="1"/>
  <c r="D14" i="2" s="1"/>
  <c r="D15" i="2" s="1"/>
  <c r="D16" i="2" s="1"/>
  <c r="C8" i="2"/>
  <c r="C9" i="2" s="1"/>
  <c r="C10" i="2" s="1"/>
  <c r="C11" i="2" s="1"/>
  <c r="C12" i="2" s="1"/>
  <c r="C9" i="1"/>
  <c r="C10" i="1" s="1"/>
  <c r="C11" i="1" s="1"/>
  <c r="D17" i="2" l="1"/>
  <c r="D18" i="2" s="1"/>
  <c r="H13" i="3"/>
  <c r="H14" i="3" s="1"/>
  <c r="H15" i="3" s="1"/>
  <c r="H16" i="3" s="1"/>
  <c r="C13" i="2"/>
  <c r="C14" i="2" s="1"/>
  <c r="C15" i="2" s="1"/>
  <c r="C16" i="2" s="1"/>
  <c r="C12" i="1"/>
  <c r="H17" i="3" l="1"/>
  <c r="H18" i="3" s="1"/>
  <c r="H19" i="3" s="1"/>
  <c r="H20" i="3" s="1"/>
  <c r="H21" i="3" s="1"/>
  <c r="H22" i="3" s="1"/>
  <c r="H23" i="3" s="1"/>
  <c r="C4" i="3" s="1"/>
  <c r="C5" i="3" s="1"/>
  <c r="C6" i="3" s="1"/>
  <c r="C7" i="3" s="1"/>
  <c r="C8" i="3" s="1"/>
  <c r="C9" i="3" s="1"/>
  <c r="D19" i="2"/>
  <c r="D20" i="2" s="1"/>
  <c r="D21" i="2" s="1"/>
  <c r="D22" i="2" s="1"/>
  <c r="C17" i="2"/>
  <c r="C18" i="2" s="1"/>
  <c r="C19" i="2" s="1"/>
  <c r="C20" i="2" s="1"/>
  <c r="C13" i="1"/>
  <c r="C14" i="1" s="1"/>
  <c r="C15" i="1" s="1"/>
  <c r="C10" i="3" l="1"/>
  <c r="C11" i="3" s="1"/>
  <c r="C12" i="3" s="1"/>
  <c r="C13" i="3" s="1"/>
  <c r="D23" i="2"/>
  <c r="D24" i="2" s="1"/>
  <c r="C21" i="2"/>
  <c r="C22" i="2" s="1"/>
  <c r="C23" i="2" s="1"/>
  <c r="C16" i="1"/>
  <c r="C17" i="1" s="1"/>
  <c r="C18" i="1" s="1"/>
  <c r="C14" i="3" l="1"/>
  <c r="C15" i="3" s="1"/>
  <c r="C16" i="3" s="1"/>
  <c r="C17" i="3" s="1"/>
  <c r="D25" i="2"/>
  <c r="D26" i="2" s="1"/>
  <c r="D27" i="2" s="1"/>
  <c r="D28" i="2" s="1"/>
  <c r="M4" i="2" s="1"/>
  <c r="M5" i="2" s="1"/>
  <c r="M6" i="2" s="1"/>
  <c r="C24" i="2"/>
  <c r="C19" i="1"/>
  <c r="C20" i="1" s="1"/>
  <c r="C21" i="1" s="1"/>
  <c r="C18" i="3" l="1"/>
  <c r="C19" i="3" s="1"/>
  <c r="C20" i="3" s="1"/>
  <c r="C21" i="3" s="1"/>
  <c r="C22" i="3" s="1"/>
  <c r="C23" i="3" s="1"/>
  <c r="I4" i="3" s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J4" i="3" s="1"/>
  <c r="J5" i="3" s="1"/>
  <c r="J6" i="3" s="1"/>
  <c r="J7" i="3" s="1"/>
  <c r="J8" i="3" s="1"/>
  <c r="J9" i="3" s="1"/>
  <c r="J10" i="3" s="1"/>
  <c r="J11" i="3" s="1"/>
  <c r="J12" i="3" s="1"/>
  <c r="J13" i="3" s="1"/>
  <c r="J14" i="3" s="1"/>
  <c r="J15" i="3" s="1"/>
  <c r="J16" i="3" s="1"/>
  <c r="M7" i="2"/>
  <c r="M8" i="2" s="1"/>
  <c r="M9" i="2" s="1"/>
  <c r="M10" i="2" s="1"/>
  <c r="M11" i="2" s="1"/>
  <c r="C25" i="2"/>
  <c r="C26" i="2" s="1"/>
  <c r="C27" i="2" s="1"/>
  <c r="C28" i="2" s="1"/>
  <c r="L4" i="2" s="1"/>
  <c r="C22" i="1"/>
  <c r="M12" i="2" l="1"/>
  <c r="M13" i="2" s="1"/>
  <c r="M14" i="2" s="1"/>
  <c r="M15" i="2" s="1"/>
  <c r="C23" i="1"/>
  <c r="M16" i="2" l="1"/>
  <c r="M17" i="2" s="1"/>
  <c r="M18" i="2" s="1"/>
  <c r="C24" i="1"/>
  <c r="M19" i="2" l="1"/>
  <c r="M20" i="2" s="1"/>
  <c r="M21" i="2" s="1"/>
  <c r="M22" i="2" s="1"/>
  <c r="M23" i="2" s="1"/>
  <c r="C25" i="1"/>
  <c r="M24" i="2" l="1"/>
  <c r="M25" i="2" s="1"/>
  <c r="M26" i="2" s="1"/>
  <c r="M27" i="2" s="1"/>
  <c r="M28" i="2" s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C26" i="1"/>
  <c r="L5" i="2"/>
  <c r="L6" i="2" s="1"/>
  <c r="F26" i="2" l="1"/>
  <c r="F27" i="2" s="1"/>
  <c r="F28" i="2" s="1"/>
  <c r="O4" i="2" s="1"/>
  <c r="O5" i="2" s="1"/>
  <c r="O6" i="2" s="1"/>
  <c r="L7" i="2"/>
  <c r="L8" i="2" s="1"/>
  <c r="L9" i="2" s="1"/>
  <c r="C27" i="1"/>
  <c r="C28" i="1" s="1"/>
  <c r="C29" i="1" s="1"/>
  <c r="I4" i="1" s="1"/>
  <c r="I5" i="1" s="1"/>
  <c r="I6" i="1" s="1"/>
  <c r="I7" i="1" s="1"/>
  <c r="I8" i="1" s="1"/>
  <c r="I9" i="1" s="1"/>
  <c r="L10" i="2" l="1"/>
  <c r="L11" i="2" s="1"/>
  <c r="O7" i="2"/>
  <c r="O8" i="2" s="1"/>
  <c r="O9" i="2" s="1"/>
  <c r="O10" i="2" s="1"/>
  <c r="O11" i="2" s="1"/>
  <c r="I10" i="1"/>
  <c r="I11" i="1" s="1"/>
  <c r="I12" i="1" s="1"/>
  <c r="I13" i="1" s="1"/>
  <c r="I14" i="1" s="1"/>
  <c r="O12" i="2" l="1"/>
  <c r="O13" i="2" s="1"/>
  <c r="O14" i="2" s="1"/>
  <c r="O15" i="2" s="1"/>
  <c r="L12" i="2"/>
  <c r="L13" i="2" s="1"/>
  <c r="I15" i="1"/>
  <c r="I16" i="1" s="1"/>
  <c r="I17" i="1" s="1"/>
  <c r="L14" i="2" l="1"/>
  <c r="L15" i="2" s="1"/>
  <c r="L16" i="2" s="1"/>
  <c r="L17" i="2" s="1"/>
  <c r="L18" i="2" s="1"/>
  <c r="L19" i="2" s="1"/>
  <c r="O16" i="2"/>
  <c r="O17" i="2" s="1"/>
  <c r="O18" i="2" s="1"/>
  <c r="I18" i="1"/>
  <c r="I19" i="1" s="1"/>
  <c r="I20" i="1" s="1"/>
  <c r="O19" i="2" l="1"/>
  <c r="O20" i="2" s="1"/>
  <c r="O21" i="2" s="1"/>
  <c r="O22" i="2" s="1"/>
  <c r="O23" i="2" s="1"/>
  <c r="O24" i="2" s="1"/>
  <c r="O25" i="2" s="1"/>
  <c r="O26" i="2" s="1"/>
  <c r="O27" i="2" s="1"/>
  <c r="O28" i="2" s="1"/>
  <c r="H4" i="2" s="1"/>
  <c r="H5" i="2" s="1"/>
  <c r="H6" i="2" s="1"/>
  <c r="H7" i="2" s="1"/>
  <c r="H8" i="2" s="1"/>
  <c r="L20" i="2"/>
  <c r="L21" i="2" s="1"/>
  <c r="L22" i="2" s="1"/>
  <c r="L23" i="2" s="1"/>
  <c r="I21" i="1"/>
  <c r="I22" i="1" s="1"/>
  <c r="I23" i="1" s="1"/>
  <c r="I24" i="1" s="1"/>
  <c r="I25" i="1" s="1"/>
  <c r="I26" i="1" s="1"/>
  <c r="I27" i="1" s="1"/>
  <c r="L24" i="2" l="1"/>
  <c r="L25" i="2" s="1"/>
  <c r="L26" i="2" s="1"/>
  <c r="L27" i="2" s="1"/>
  <c r="L28" i="2" s="1"/>
  <c r="E4" i="2" s="1"/>
  <c r="E5" i="2" s="1"/>
  <c r="E6" i="2" s="1"/>
  <c r="E7" i="2" s="1"/>
  <c r="I28" i="1"/>
  <c r="I29" i="1" s="1"/>
  <c r="D4" i="1" s="1"/>
  <c r="D5" i="1" s="1"/>
  <c r="D6" i="1" s="1"/>
  <c r="E8" i="2" l="1"/>
  <c r="E9" i="2" s="1"/>
  <c r="E10" i="2" s="1"/>
  <c r="E11" i="2" s="1"/>
  <c r="E12" i="2" s="1"/>
  <c r="E13" i="2" s="1"/>
  <c r="E14" i="2" s="1"/>
  <c r="E15" i="2" s="1"/>
  <c r="E16" i="2" s="1"/>
  <c r="D7" i="1"/>
  <c r="D8" i="1" s="1"/>
  <c r="D9" i="1" s="1"/>
  <c r="E17" i="2" l="1"/>
  <c r="E18" i="2" s="1"/>
  <c r="D10" i="1"/>
  <c r="D11" i="1" s="1"/>
  <c r="D12" i="1" s="1"/>
  <c r="D13" i="1" s="1"/>
  <c r="D14" i="1" s="1"/>
  <c r="E19" i="2" l="1"/>
  <c r="E20" i="2" s="1"/>
  <c r="E21" i="2" s="1"/>
  <c r="E22" i="2" s="1"/>
  <c r="D15" i="1"/>
  <c r="D16" i="1" s="1"/>
  <c r="D17" i="1" s="1"/>
  <c r="E23" i="2" l="1"/>
  <c r="E24" i="2" s="1"/>
  <c r="E25" i="2" s="1"/>
  <c r="E26" i="2" s="1"/>
  <c r="D18" i="1"/>
  <c r="D19" i="1" s="1"/>
  <c r="E27" i="2" l="1"/>
  <c r="E28" i="2" s="1"/>
  <c r="N4" i="2" s="1"/>
  <c r="N5" i="2" s="1"/>
  <c r="N6" i="2" s="1"/>
  <c r="D20" i="1"/>
  <c r="D21" i="1" s="1"/>
  <c r="D22" i="1" s="1"/>
  <c r="D23" i="1" s="1"/>
  <c r="D24" i="1" s="1"/>
  <c r="D25" i="1" s="1"/>
  <c r="D26" i="1" s="1"/>
  <c r="D27" i="1" s="1"/>
  <c r="D28" i="1" s="1"/>
  <c r="D29" i="1" s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N7" i="2" l="1"/>
  <c r="N8" i="2" s="1"/>
  <c r="N9" i="2" s="1"/>
  <c r="N10" i="2" s="1"/>
  <c r="N11" i="2" s="1"/>
  <c r="N12" i="2" l="1"/>
  <c r="N13" i="2" s="1"/>
  <c r="N14" i="2" s="1"/>
  <c r="N15" i="2" s="1"/>
  <c r="N16" i="2" l="1"/>
  <c r="N17" i="2" s="1"/>
  <c r="N18" i="2" s="1"/>
  <c r="N19" i="2" l="1"/>
  <c r="N20" i="2" s="1"/>
  <c r="N21" i="2" s="1"/>
  <c r="N22" i="2" s="1"/>
  <c r="N23" i="2" s="1"/>
  <c r="N24" i="2" l="1"/>
  <c r="N25" i="2" s="1"/>
  <c r="N26" i="2" s="1"/>
  <c r="N27" i="2" s="1"/>
  <c r="N28" i="2" s="1"/>
  <c r="G4" i="2" s="1"/>
  <c r="G5" i="2" s="1"/>
  <c r="G6" i="2" s="1"/>
  <c r="G7" i="2" s="1"/>
  <c r="G8" i="2" s="1"/>
</calcChain>
</file>

<file path=xl/sharedStrings.xml><?xml version="1.0" encoding="utf-8"?>
<sst xmlns="http://schemas.openxmlformats.org/spreadsheetml/2006/main" count="165" uniqueCount="77">
  <si>
    <t>При движении с ул. М. Горького</t>
  </si>
  <si>
    <t>Наименование остановочных пунктов</t>
  </si>
  <si>
    <t>Время прохождения</t>
  </si>
  <si>
    <t xml:space="preserve">ул.  М.Горького                                                 </t>
  </si>
  <si>
    <t xml:space="preserve">Витебская ТЭЦ </t>
  </si>
  <si>
    <t xml:space="preserve">Пролетарская пл.                                             </t>
  </si>
  <si>
    <t>ул. Смоленская</t>
  </si>
  <si>
    <t>Фармац.предприятие  "Рубикон"</t>
  </si>
  <si>
    <t>ул. Правды</t>
  </si>
  <si>
    <t>ТЦ "Корона"</t>
  </si>
  <si>
    <t>Университет им. Машерова</t>
  </si>
  <si>
    <t xml:space="preserve">Библиотека им. Лынькова                                                  </t>
  </si>
  <si>
    <t xml:space="preserve">Мост им. Шмырева </t>
  </si>
  <si>
    <t>магазин "Юбилейный"</t>
  </si>
  <si>
    <t xml:space="preserve">пр. Черняховского </t>
  </si>
  <si>
    <t>пл. Победы</t>
  </si>
  <si>
    <t xml:space="preserve">Гостиница "Лучеса"                                                        </t>
  </si>
  <si>
    <t>Колледж электротехники</t>
  </si>
  <si>
    <t>Медицинский центр "Бина"</t>
  </si>
  <si>
    <t>Завод "Эвистор"</t>
  </si>
  <si>
    <t>Предприятие "Белвитунифарм"</t>
  </si>
  <si>
    <t>Областная инфекционная больница</t>
  </si>
  <si>
    <t>Больница скорой медицинской помощи</t>
  </si>
  <si>
    <t>Фармац.предприятие "Рубикон"</t>
  </si>
  <si>
    <t>Маслоэкстракционный завод</t>
  </si>
  <si>
    <t>Спорткомплекс "Комсомолец"</t>
  </si>
  <si>
    <t>ул. Академика Павлова</t>
  </si>
  <si>
    <t>ул. Герцена</t>
  </si>
  <si>
    <t>Пролетарская пл.</t>
  </si>
  <si>
    <t xml:space="preserve">ул.  М.Горького (конечная)                                                </t>
  </si>
  <si>
    <t>Медицинский центр "Бина" (конечная)</t>
  </si>
  <si>
    <t>Следование в депо</t>
  </si>
  <si>
    <t>Аварийно-спасательный отряд "Витязь"</t>
  </si>
  <si>
    <t>Предприятие "Витязь"</t>
  </si>
  <si>
    <t>Магазин "Вулкан"</t>
  </si>
  <si>
    <t>Технологический университет</t>
  </si>
  <si>
    <t>Сквер Космонавтов</t>
  </si>
  <si>
    <t>Полоцкий рынок</t>
  </si>
  <si>
    <t>Гимназия №4</t>
  </si>
  <si>
    <t>ул.19-я Городокская</t>
  </si>
  <si>
    <t>ул. Заслонова</t>
  </si>
  <si>
    <t>ул. 14-я Полоцкая</t>
  </si>
  <si>
    <t>При движении с ул. Титова</t>
  </si>
  <si>
    <t>Микрорайон "Никрополье"</t>
  </si>
  <si>
    <t>Московский проспект</t>
  </si>
  <si>
    <t>ул. Генерала Белобородова</t>
  </si>
  <si>
    <t>Железнодорожный Вокзал</t>
  </si>
  <si>
    <t>Мемориальный комплекс "5-ый полк" (конечная)</t>
  </si>
  <si>
    <t>Мемориальный комплекс "5-ый полк"</t>
  </si>
  <si>
    <t>Микрорайон "Никрополье" (конечная)</t>
  </si>
  <si>
    <t>Авиационная</t>
  </si>
  <si>
    <t>11-я школа</t>
  </si>
  <si>
    <t>31-я школа</t>
  </si>
  <si>
    <t>Витебский завод тракторных запчастей</t>
  </si>
  <si>
    <t>Поликлиника № 2</t>
  </si>
  <si>
    <t>ул.39-й Армии</t>
  </si>
  <si>
    <t xml:space="preserve">ул.39-й Армии </t>
  </si>
  <si>
    <t>Жлобинские Мосты</t>
  </si>
  <si>
    <t>ул. Зеленогурская</t>
  </si>
  <si>
    <t xml:space="preserve">Мост им. Шмырёва </t>
  </si>
  <si>
    <t xml:space="preserve">Пролетарская площадь                                             </t>
  </si>
  <si>
    <t>ул. 39-й Армии</t>
  </si>
  <si>
    <t>ул. М. Горького (конечная)</t>
  </si>
  <si>
    <t xml:space="preserve">ул.  М. Горького                                                 </t>
  </si>
  <si>
    <t xml:space="preserve">ул. 39-й Армии </t>
  </si>
  <si>
    <t>Фармац. предприятие  "Рубикон"</t>
  </si>
  <si>
    <t>При движении с мед. центра "БИНА"</t>
  </si>
  <si>
    <t xml:space="preserve">При движении с м-на "Никрополье" </t>
  </si>
  <si>
    <t>Трамвайный маршрут № 1</t>
  </si>
  <si>
    <t>Трамвайный маршрут № 7</t>
  </si>
  <si>
    <t>Трамвайный маршрут № 8</t>
  </si>
  <si>
    <t>ул. Чапаева</t>
  </si>
  <si>
    <t>ЦСК</t>
  </si>
  <si>
    <t>ОАО "Красный Октябрь"</t>
  </si>
  <si>
    <t>Смоленская площадь</t>
  </si>
  <si>
    <t>При движении со Смоленской площади</t>
  </si>
  <si>
    <t>2:56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</si>
</sst>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2"/>
      <name val="Calibri"/>
      <family val="2"/>
      <charset val="204"/>
    </font>
    <font>
      <i/>
      <sz val="12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2" xfId="0" applyFont="1" applyBorder="1"/>
    <xf numFmtId="20" fontId="0" fillId="0" borderId="0" xfId="0" applyNumberFormat="1"/>
    <xf numFmtId="164" fontId="6" fillId="0" borderId="0" xfId="0" applyNumberFormat="1" applyFont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20" fontId="9" fillId="0" borderId="0" xfId="0" applyNumberFormat="1" applyFont="1"/>
    <xf numFmtId="49" fontId="9" fillId="3" borderId="0" xfId="0" applyNumberFormat="1" applyFont="1" applyFill="1" applyAlignment="1">
      <alignment horizontal="center"/>
    </xf>
    <xf numFmtId="0" fontId="11" fillId="0" borderId="0" xfId="0" applyFont="1" applyAlignment="1">
      <alignment vertical="center"/>
    </xf>
    <xf numFmtId="49" fontId="0" fillId="0" borderId="0" xfId="0" applyNumberFormat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0" fontId="9" fillId="0" borderId="0" xfId="0" applyFont="1"/>
    <xf numFmtId="20" fontId="9" fillId="3" borderId="0" xfId="0" applyNumberFormat="1" applyFont="1" applyFill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80" zoomScaleNormal="80" zoomScaleSheetLayoutView="80" workbookViewId="0">
      <selection activeCell="E14" sqref="E14"/>
    </sheetView>
  </sheetViews>
  <sheetFormatPr defaultRowHeight="15" x14ac:dyDescent="0.25"/>
  <cols>
    <col min="1" max="1" width="35.140625" customWidth="1"/>
    <col min="2" max="2" width="8.85546875" hidden="1" customWidth="1"/>
    <col min="3" max="4" width="8.85546875" customWidth="1"/>
    <col min="5" max="5" width="9" customWidth="1"/>
    <col min="6" max="6" width="15.85546875" customWidth="1"/>
    <col min="7" max="7" width="34.7109375" customWidth="1"/>
    <col min="8" max="8" width="8.85546875" hidden="1" customWidth="1"/>
    <col min="9" max="10" width="9.85546875" customWidth="1"/>
  </cols>
  <sheetData>
    <row r="1" spans="1:10" ht="24.6" customHeight="1" x14ac:dyDescent="0.25">
      <c r="A1" s="31" t="s">
        <v>68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3.25" x14ac:dyDescent="0.35">
      <c r="A2" s="33" t="s">
        <v>0</v>
      </c>
      <c r="B2" s="33"/>
      <c r="C2" s="33"/>
      <c r="D2" s="33"/>
      <c r="E2" s="33"/>
      <c r="F2" s="1"/>
      <c r="G2" s="34" t="s">
        <v>75</v>
      </c>
      <c r="H2" s="34"/>
      <c r="I2" s="34"/>
      <c r="J2" s="34"/>
    </row>
    <row r="3" spans="1:10" ht="31.5" customHeight="1" x14ac:dyDescent="0.25">
      <c r="A3" s="12" t="s">
        <v>1</v>
      </c>
      <c r="B3" s="20"/>
      <c r="C3" s="35" t="s">
        <v>2</v>
      </c>
      <c r="D3" s="36"/>
      <c r="E3" s="37"/>
      <c r="F3" s="1"/>
      <c r="G3" s="12" t="s">
        <v>1</v>
      </c>
      <c r="H3" s="3"/>
      <c r="I3" s="35" t="s">
        <v>2</v>
      </c>
      <c r="J3" s="37"/>
    </row>
    <row r="4" spans="1:10" x14ac:dyDescent="0.25">
      <c r="A4" s="14" t="s">
        <v>63</v>
      </c>
      <c r="B4" s="4"/>
      <c r="C4" s="17">
        <v>0.95833333333333337</v>
      </c>
      <c r="D4" s="17">
        <f>I29+TIME(0,B4+5,0)</f>
        <v>1.0423611111111126</v>
      </c>
      <c r="E4" s="19">
        <f>J29+TIME(0,C4+3,0)</f>
        <v>1.1201388888888935</v>
      </c>
      <c r="F4" s="1"/>
      <c r="G4" s="14" t="s">
        <v>74</v>
      </c>
      <c r="H4" s="5">
        <v>-2</v>
      </c>
      <c r="I4" s="18">
        <f>C29+TIME(0,7,0)</f>
        <v>1.0020833333333332</v>
      </c>
      <c r="J4" s="18">
        <f>D29+TIME(0,3,0)</f>
        <v>1.0812500000000029</v>
      </c>
    </row>
    <row r="5" spans="1:10" x14ac:dyDescent="0.25">
      <c r="A5" s="14" t="s">
        <v>64</v>
      </c>
      <c r="B5" s="5">
        <v>1</v>
      </c>
      <c r="C5" s="18">
        <f>C4+TIME(0,$B5+1,0)</f>
        <v>0.95972222222222225</v>
      </c>
      <c r="D5" s="18">
        <f>D4+TIME(0,$B5+1,0)</f>
        <v>1.0437500000000015</v>
      </c>
      <c r="E5" s="21">
        <f>E4+TIME(0,$B5+1,0)</f>
        <v>1.1215277777777823</v>
      </c>
      <c r="F5" s="1"/>
      <c r="G5" s="14" t="s">
        <v>73</v>
      </c>
      <c r="H5" s="5">
        <v>-1</v>
      </c>
      <c r="I5" s="18">
        <f>I4+TIME(0,2,0)</f>
        <v>1.0034722222222221</v>
      </c>
      <c r="J5" s="18">
        <f>J4+TIME(0,2,0)</f>
        <v>1.0826388888888918</v>
      </c>
    </row>
    <row r="6" spans="1:10" x14ac:dyDescent="0.25">
      <c r="A6" s="14" t="s">
        <v>4</v>
      </c>
      <c r="B6" s="5">
        <v>1</v>
      </c>
      <c r="C6" s="18">
        <f t="shared" ref="C6" si="0">C5+TIME(0,$B6,0)</f>
        <v>0.9604166666666667</v>
      </c>
      <c r="D6" s="18">
        <f>D5+TIME(0,$B6,0)</f>
        <v>1.0444444444444461</v>
      </c>
      <c r="E6" s="21">
        <f>E5+TIME(0,$B6,0)</f>
        <v>1.1222222222222269</v>
      </c>
      <c r="F6" s="1"/>
      <c r="G6" s="14" t="s">
        <v>72</v>
      </c>
      <c r="H6" s="5">
        <v>0</v>
      </c>
      <c r="I6" s="18">
        <f>I5+TIME(0,3,0)</f>
        <v>1.0055555555555555</v>
      </c>
      <c r="J6" s="18">
        <f>J5+TIME(0,3,0)</f>
        <v>1.0847222222222253</v>
      </c>
    </row>
    <row r="7" spans="1:10" x14ac:dyDescent="0.25">
      <c r="A7" s="14" t="s">
        <v>54</v>
      </c>
      <c r="B7" s="5">
        <v>2</v>
      </c>
      <c r="C7" s="18">
        <f>C6+TIME(0,$B7,0)</f>
        <v>0.96180555555555558</v>
      </c>
      <c r="D7" s="18">
        <f>D6+TIME(0,$B7,0)</f>
        <v>1.0458333333333349</v>
      </c>
      <c r="E7" s="21">
        <f>E6+TIME(0,$B7,0)</f>
        <v>1.1236111111111158</v>
      </c>
      <c r="F7" s="1"/>
      <c r="G7" s="14" t="s">
        <v>71</v>
      </c>
      <c r="H7" s="5">
        <v>1</v>
      </c>
      <c r="I7" s="18">
        <f>I6+TIME(0,1,0)</f>
        <v>1.0062500000000001</v>
      </c>
      <c r="J7" s="18">
        <f>J6+TIME(0,1,0)</f>
        <v>1.0854166666666698</v>
      </c>
    </row>
    <row r="8" spans="1:10" x14ac:dyDescent="0.25">
      <c r="A8" s="14" t="s">
        <v>60</v>
      </c>
      <c r="B8" s="5">
        <v>2</v>
      </c>
      <c r="C8" s="18">
        <f>C7+TIME(0,$B8+2,0)</f>
        <v>0.96458333333333335</v>
      </c>
      <c r="D8" s="18">
        <f>D7+TIME(0,$B8+1,0)</f>
        <v>1.0479166666666684</v>
      </c>
      <c r="E8" s="21">
        <f>E7+TIME(0,$B8+1,0)</f>
        <v>1.1256944444444492</v>
      </c>
      <c r="F8" s="1"/>
      <c r="G8" s="14" t="s">
        <v>6</v>
      </c>
      <c r="H8" s="5">
        <v>2</v>
      </c>
      <c r="I8" s="18">
        <f>I7+TIME(0,3,0)</f>
        <v>1.0083333333333335</v>
      </c>
      <c r="J8" s="18">
        <f>J7+TIME(0,3,0)</f>
        <v>1.0875000000000032</v>
      </c>
    </row>
    <row r="9" spans="1:10" x14ac:dyDescent="0.25">
      <c r="A9" s="14" t="s">
        <v>65</v>
      </c>
      <c r="B9" s="5">
        <v>1</v>
      </c>
      <c r="C9" s="18">
        <f t="shared" ref="C9:C25" si="1">C8+TIME(0,$B9,0)</f>
        <v>0.96527777777777779</v>
      </c>
      <c r="D9" s="18">
        <f>D8+TIME(0,$B9,0)</f>
        <v>1.0486111111111129</v>
      </c>
      <c r="E9" s="21">
        <f>E8+TIME(0,$B9,0)</f>
        <v>1.1263888888888938</v>
      </c>
      <c r="F9" s="1"/>
      <c r="G9" s="14" t="s">
        <v>50</v>
      </c>
      <c r="H9" s="5">
        <v>2</v>
      </c>
      <c r="I9" s="18">
        <f t="shared" ref="I9:J29" si="2">I8+TIME(0,2,0)</f>
        <v>1.0097222222222224</v>
      </c>
      <c r="J9" s="18">
        <f t="shared" si="2"/>
        <v>1.0888888888888921</v>
      </c>
    </row>
    <row r="10" spans="1:10" x14ac:dyDescent="0.25">
      <c r="A10" s="14" t="s">
        <v>57</v>
      </c>
      <c r="B10" s="5">
        <v>2</v>
      </c>
      <c r="C10" s="18">
        <f>C9+TIME(0,$B10+1,0)</f>
        <v>0.96736111111111112</v>
      </c>
      <c r="D10" s="18">
        <f>D9+TIME(0,$B10+1,0)</f>
        <v>1.0506944444444464</v>
      </c>
      <c r="E10" s="21">
        <f>E9+TIME(0,$B10+1,0)</f>
        <v>1.1284722222222272</v>
      </c>
      <c r="F10" s="1"/>
      <c r="G10" s="14" t="s">
        <v>8</v>
      </c>
      <c r="H10" s="5">
        <v>2</v>
      </c>
      <c r="I10" s="18">
        <f>I9+TIME(0,3,0)</f>
        <v>1.0118055555555558</v>
      </c>
      <c r="J10" s="18">
        <f>J9+TIME(0,3,0)</f>
        <v>1.0909722222222256</v>
      </c>
    </row>
    <row r="11" spans="1:10" x14ac:dyDescent="0.25">
      <c r="A11" s="14" t="s">
        <v>9</v>
      </c>
      <c r="B11" s="5">
        <v>2</v>
      </c>
      <c r="C11" s="18">
        <f>C10+TIME(0,$B11+2,0)</f>
        <v>0.97013888888888888</v>
      </c>
      <c r="D11" s="18">
        <f>D10+TIME(0,$B11+2,0)</f>
        <v>1.0534722222222241</v>
      </c>
      <c r="E11" s="21">
        <f>E10+TIME(0,$B11+2,0)</f>
        <v>1.131250000000005</v>
      </c>
      <c r="F11" s="1"/>
      <c r="G11" s="14" t="s">
        <v>10</v>
      </c>
      <c r="H11" s="5">
        <v>2</v>
      </c>
      <c r="I11" s="18">
        <f>I10+TIME(0,3,0)</f>
        <v>1.0138888888888893</v>
      </c>
      <c r="J11" s="18">
        <f>J10+TIME(0,3,0)</f>
        <v>1.093055555555559</v>
      </c>
    </row>
    <row r="12" spans="1:10" x14ac:dyDescent="0.25">
      <c r="A12" s="14" t="s">
        <v>58</v>
      </c>
      <c r="B12" s="5">
        <v>2</v>
      </c>
      <c r="C12" s="18">
        <f t="shared" si="1"/>
        <v>0.97152777777777777</v>
      </c>
      <c r="D12" s="18">
        <f>D11+TIME(0,$B12,0)</f>
        <v>1.054861111111113</v>
      </c>
      <c r="E12" s="21">
        <f>E11+TIME(0,$B12,0)</f>
        <v>1.1326388888888939</v>
      </c>
      <c r="F12" s="1"/>
      <c r="G12" s="14" t="s">
        <v>51</v>
      </c>
      <c r="H12" s="5">
        <v>2</v>
      </c>
      <c r="I12" s="18">
        <f>I11+TIME(0,1,0)</f>
        <v>1.0145833333333338</v>
      </c>
      <c r="J12" s="18">
        <f>J11+TIME(0,1,0)</f>
        <v>1.0937500000000036</v>
      </c>
    </row>
    <row r="13" spans="1:10" x14ac:dyDescent="0.25">
      <c r="A13" s="14" t="s">
        <v>11</v>
      </c>
      <c r="B13" s="5">
        <v>1</v>
      </c>
      <c r="C13" s="18">
        <f>C12+TIME(0,$B13+1,0)</f>
        <v>0.97291666666666665</v>
      </c>
      <c r="D13" s="18">
        <f>D12+TIME(0,$B13+1,0)</f>
        <v>1.0562500000000019</v>
      </c>
      <c r="E13" s="21">
        <f>E12+TIME(0,$B13+1,0)</f>
        <v>1.1340277777777827</v>
      </c>
      <c r="F13" s="1"/>
      <c r="G13" s="14" t="s">
        <v>52</v>
      </c>
      <c r="H13" s="5">
        <v>3</v>
      </c>
      <c r="I13" s="18">
        <f t="shared" si="2"/>
        <v>1.0159722222222227</v>
      </c>
      <c r="J13" s="18">
        <f t="shared" si="2"/>
        <v>1.0951388888888924</v>
      </c>
    </row>
    <row r="14" spans="1:10" x14ac:dyDescent="0.25">
      <c r="A14" s="14" t="s">
        <v>12</v>
      </c>
      <c r="B14" s="5">
        <v>2</v>
      </c>
      <c r="C14" s="18">
        <f t="shared" si="1"/>
        <v>0.97430555555555554</v>
      </c>
      <c r="D14" s="18">
        <f>D13+TIME(0,$B14,0)</f>
        <v>1.0576388888888908</v>
      </c>
      <c r="E14" s="21">
        <f>E13+TIME(0,$B14,0)</f>
        <v>1.1354166666666716</v>
      </c>
      <c r="F14" s="1"/>
      <c r="G14" s="14" t="s">
        <v>13</v>
      </c>
      <c r="H14" s="5">
        <v>3</v>
      </c>
      <c r="I14" s="18">
        <f t="shared" si="2"/>
        <v>1.0173611111111116</v>
      </c>
      <c r="J14" s="18">
        <f t="shared" si="2"/>
        <v>1.0965277777777813</v>
      </c>
    </row>
    <row r="15" spans="1:10" x14ac:dyDescent="0.25">
      <c r="A15" s="14" t="s">
        <v>14</v>
      </c>
      <c r="B15" s="5">
        <v>3</v>
      </c>
      <c r="C15" s="18">
        <f>C14+TIME(0,$B15-1,0)</f>
        <v>0.97569444444444442</v>
      </c>
      <c r="D15" s="18">
        <f>D14+TIME(0,$B15-1,0)</f>
        <v>1.0590277777777797</v>
      </c>
      <c r="E15" s="21">
        <f>E14+TIME(0,$B15-1,0)</f>
        <v>1.1368055555555605</v>
      </c>
      <c r="F15" s="1"/>
      <c r="G15" s="14" t="s">
        <v>15</v>
      </c>
      <c r="H15" s="5">
        <v>2</v>
      </c>
      <c r="I15" s="18">
        <f>I14+TIME(0,3,0)</f>
        <v>1.019444444444445</v>
      </c>
      <c r="J15" s="18">
        <f>J14+TIME(0,3,0)</f>
        <v>1.0986111111111148</v>
      </c>
    </row>
    <row r="16" spans="1:10" x14ac:dyDescent="0.25">
      <c r="A16" s="14" t="s">
        <v>16</v>
      </c>
      <c r="B16" s="5">
        <v>3</v>
      </c>
      <c r="C16" s="18">
        <f t="shared" ref="C16" si="3">C15+TIME(0,$B16-2,0)</f>
        <v>0.97638888888888886</v>
      </c>
      <c r="D16" s="18">
        <f>D15+TIME(0,$B16-2,0)</f>
        <v>1.0597222222222242</v>
      </c>
      <c r="E16" s="21">
        <f>E15+TIME(0,$B16-2,0)</f>
        <v>1.1375000000000051</v>
      </c>
      <c r="F16" s="1"/>
      <c r="G16" s="14" t="s">
        <v>17</v>
      </c>
      <c r="H16" s="5">
        <v>2</v>
      </c>
      <c r="I16" s="18">
        <f t="shared" si="2"/>
        <v>1.0208333333333339</v>
      </c>
      <c r="J16" s="18">
        <f t="shared" si="2"/>
        <v>1.1000000000000036</v>
      </c>
    </row>
    <row r="17" spans="1:10" x14ac:dyDescent="0.25">
      <c r="A17" s="14" t="s">
        <v>17</v>
      </c>
      <c r="B17" s="5">
        <v>1</v>
      </c>
      <c r="C17" s="18">
        <f>C16+TIME(0,$B17+1,0)</f>
        <v>0.97777777777777775</v>
      </c>
      <c r="D17" s="18">
        <f t="shared" ref="D17:E19" si="4">D16+TIME(0,$B17,0)</f>
        <v>1.0604166666666688</v>
      </c>
      <c r="E17" s="21">
        <f t="shared" si="4"/>
        <v>1.1381944444444496</v>
      </c>
      <c r="F17" s="1"/>
      <c r="G17" s="14" t="s">
        <v>16</v>
      </c>
      <c r="H17" s="5">
        <v>2</v>
      </c>
      <c r="I17" s="18">
        <f t="shared" si="2"/>
        <v>1.0222222222222228</v>
      </c>
      <c r="J17" s="18">
        <f t="shared" si="2"/>
        <v>1.1013888888888925</v>
      </c>
    </row>
    <row r="18" spans="1:10" x14ac:dyDescent="0.25">
      <c r="A18" s="14" t="s">
        <v>15</v>
      </c>
      <c r="B18" s="22">
        <v>2</v>
      </c>
      <c r="C18" s="18">
        <f>C17+TIME(0,$B18,0)</f>
        <v>0.97916666666666663</v>
      </c>
      <c r="D18" s="18">
        <f t="shared" si="4"/>
        <v>1.0618055555555577</v>
      </c>
      <c r="E18" s="21">
        <f t="shared" si="4"/>
        <v>1.1395833333333385</v>
      </c>
      <c r="F18" s="1"/>
      <c r="G18" s="14" t="s">
        <v>14</v>
      </c>
      <c r="H18" s="22">
        <v>2</v>
      </c>
      <c r="I18" s="18">
        <f>I17+TIME(0,1,0)</f>
        <v>1.0229166666666674</v>
      </c>
      <c r="J18" s="18">
        <f>J17+TIME(0,1,0)</f>
        <v>1.1020833333333371</v>
      </c>
    </row>
    <row r="19" spans="1:10" x14ac:dyDescent="0.25">
      <c r="A19" s="14" t="s">
        <v>13</v>
      </c>
      <c r="B19" s="5">
        <v>2</v>
      </c>
      <c r="C19" s="18">
        <f t="shared" si="1"/>
        <v>0.98055555555555551</v>
      </c>
      <c r="D19" s="18">
        <f t="shared" si="4"/>
        <v>1.0631944444444466</v>
      </c>
      <c r="E19" s="21">
        <f t="shared" si="4"/>
        <v>1.1409722222222274</v>
      </c>
      <c r="F19" s="1"/>
      <c r="G19" s="14" t="s">
        <v>59</v>
      </c>
      <c r="H19" s="5">
        <v>2</v>
      </c>
      <c r="I19" s="18">
        <f t="shared" si="2"/>
        <v>1.0243055555555562</v>
      </c>
      <c r="J19" s="18">
        <f t="shared" si="2"/>
        <v>1.103472222222226</v>
      </c>
    </row>
    <row r="20" spans="1:10" x14ac:dyDescent="0.25">
      <c r="A20" s="14" t="s">
        <v>52</v>
      </c>
      <c r="B20" s="5">
        <v>2</v>
      </c>
      <c r="C20" s="18">
        <f t="shared" si="1"/>
        <v>0.9819444444444444</v>
      </c>
      <c r="D20" s="18">
        <f>D19+TIME(0,$B20-1,0)</f>
        <v>1.0638888888888911</v>
      </c>
      <c r="E20" s="21">
        <f>E19+TIME(0,$B20-1,0)</f>
        <v>1.1416666666666719</v>
      </c>
      <c r="F20" s="1"/>
      <c r="G20" s="14" t="s">
        <v>11</v>
      </c>
      <c r="H20" s="5">
        <v>1</v>
      </c>
      <c r="I20" s="18">
        <f t="shared" si="2"/>
        <v>1.0256944444444451</v>
      </c>
      <c r="J20" s="18">
        <f t="shared" si="2"/>
        <v>1.1048611111111148</v>
      </c>
    </row>
    <row r="21" spans="1:10" x14ac:dyDescent="0.25">
      <c r="A21" s="14" t="s">
        <v>51</v>
      </c>
      <c r="B21" s="5">
        <v>2</v>
      </c>
      <c r="C21" s="18">
        <f t="shared" si="1"/>
        <v>0.98333333333333328</v>
      </c>
      <c r="D21" s="18">
        <f>D20+TIME(0,$B21,0)</f>
        <v>1.06527777777778</v>
      </c>
      <c r="E21" s="21">
        <f>E20+TIME(0,$B21,0)</f>
        <v>1.1430555555555608</v>
      </c>
      <c r="F21" s="1"/>
      <c r="G21" s="14" t="s">
        <v>58</v>
      </c>
      <c r="H21" s="5">
        <v>2</v>
      </c>
      <c r="I21" s="18">
        <f>I20+TIME(0,1,0)</f>
        <v>1.0263888888888897</v>
      </c>
      <c r="J21" s="18">
        <f>J20+TIME(0,1,0)</f>
        <v>1.1055555555555594</v>
      </c>
    </row>
    <row r="22" spans="1:10" x14ac:dyDescent="0.25">
      <c r="A22" s="14" t="s">
        <v>10</v>
      </c>
      <c r="B22" s="5">
        <v>2</v>
      </c>
      <c r="C22" s="18">
        <f>C21+TIME(0,$B22+1,0)</f>
        <v>0.98541666666666661</v>
      </c>
      <c r="D22" s="18">
        <f>D21+TIME(0,$B22+1,0)</f>
        <v>1.0673611111111134</v>
      </c>
      <c r="E22" s="21">
        <f>E21+TIME(0,$B22+1,0)</f>
        <v>1.1451388888888943</v>
      </c>
      <c r="F22" s="1"/>
      <c r="G22" s="14" t="s">
        <v>9</v>
      </c>
      <c r="H22" s="5">
        <v>2</v>
      </c>
      <c r="I22" s="18">
        <f t="shared" ref="I22:J24" si="5">I21+TIME(0,3,0)</f>
        <v>1.0284722222222231</v>
      </c>
      <c r="J22" s="18">
        <f t="shared" si="5"/>
        <v>1.1076388888888928</v>
      </c>
    </row>
    <row r="23" spans="1:10" x14ac:dyDescent="0.25">
      <c r="A23" s="14" t="s">
        <v>8</v>
      </c>
      <c r="B23" s="5">
        <v>4</v>
      </c>
      <c r="C23" s="18">
        <f>C22+TIME(0,$B23-1,0)</f>
        <v>0.98749999999999993</v>
      </c>
      <c r="D23" s="18">
        <f>D22+TIME(0,$B23-1,0)</f>
        <v>1.0694444444444469</v>
      </c>
      <c r="E23" s="21">
        <f>E22+TIME(0,$B23-2,0)</f>
        <v>1.1465277777777831</v>
      </c>
      <c r="F23" s="1"/>
      <c r="G23" s="14" t="s">
        <v>57</v>
      </c>
      <c r="H23" s="5">
        <v>1</v>
      </c>
      <c r="I23" s="18">
        <f t="shared" si="5"/>
        <v>1.0305555555555566</v>
      </c>
      <c r="J23" s="18">
        <f t="shared" si="5"/>
        <v>1.1097222222222263</v>
      </c>
    </row>
    <row r="24" spans="1:10" x14ac:dyDescent="0.25">
      <c r="A24" s="14" t="s">
        <v>50</v>
      </c>
      <c r="B24" s="5">
        <v>2</v>
      </c>
      <c r="C24" s="18">
        <f>C23+TIME(0,$B24+1,0)</f>
        <v>0.98958333333333326</v>
      </c>
      <c r="D24" s="18">
        <f>D23+TIME(0,$B24+1,0)</f>
        <v>1.0715277777777803</v>
      </c>
      <c r="E24" s="21">
        <f>E23+TIME(0,$B24+1,0)</f>
        <v>1.1486111111111166</v>
      </c>
      <c r="F24" s="1"/>
      <c r="G24" s="14" t="s">
        <v>7</v>
      </c>
      <c r="H24" s="5">
        <v>2</v>
      </c>
      <c r="I24" s="18">
        <f t="shared" si="5"/>
        <v>1.03263888888889</v>
      </c>
      <c r="J24" s="18">
        <f t="shared" si="5"/>
        <v>1.1118055555555597</v>
      </c>
    </row>
    <row r="25" spans="1:10" x14ac:dyDescent="0.25">
      <c r="A25" s="14" t="s">
        <v>6</v>
      </c>
      <c r="B25" s="5">
        <v>2</v>
      </c>
      <c r="C25" s="18">
        <f t="shared" si="1"/>
        <v>0.99097222222222214</v>
      </c>
      <c r="D25" s="18">
        <f>D24+TIME(0,$B25,0)</f>
        <v>1.0729166666666692</v>
      </c>
      <c r="E25" s="21">
        <f>E24+TIME(0,$B25,0)</f>
        <v>1.1500000000000055</v>
      </c>
      <c r="F25" s="1"/>
      <c r="G25" s="14" t="s">
        <v>60</v>
      </c>
      <c r="H25" s="5">
        <v>2</v>
      </c>
      <c r="I25" s="18">
        <f>I24+TIME(0,1,0)</f>
        <v>1.0333333333333345</v>
      </c>
      <c r="J25" s="18">
        <f>J24+TIME(0,1,0)</f>
        <v>1.1125000000000043</v>
      </c>
    </row>
    <row r="26" spans="1:10" x14ac:dyDescent="0.25">
      <c r="A26" s="14" t="s">
        <v>71</v>
      </c>
      <c r="B26" s="5">
        <v>2</v>
      </c>
      <c r="C26" s="18">
        <f>C25+TIME(0,$B26+1,0)</f>
        <v>0.99305555555555547</v>
      </c>
      <c r="D26" s="18">
        <f>D25+TIME(0,$B26+1,0)</f>
        <v>1.0750000000000026</v>
      </c>
      <c r="E26" s="28"/>
      <c r="F26" s="1"/>
      <c r="G26" s="14" t="s">
        <v>54</v>
      </c>
      <c r="H26" s="5">
        <v>5</v>
      </c>
      <c r="I26" s="18">
        <f>I25+TIME(0,3,0)</f>
        <v>1.035416666666668</v>
      </c>
      <c r="J26" s="18">
        <f>J25+TIME(0,3,0)</f>
        <v>1.1145833333333377</v>
      </c>
    </row>
    <row r="27" spans="1:10" x14ac:dyDescent="0.25">
      <c r="A27" s="14" t="s">
        <v>72</v>
      </c>
      <c r="B27" s="5">
        <v>3</v>
      </c>
      <c r="C27" s="18">
        <f>C26+TIME(0,$B27-2,0)</f>
        <v>0.99374999999999991</v>
      </c>
      <c r="D27" s="18">
        <f>D26+TIME(0,$B27-2,0)</f>
        <v>1.0756944444444472</v>
      </c>
      <c r="E27" s="27"/>
      <c r="F27" s="1"/>
      <c r="G27" s="14" t="s">
        <v>4</v>
      </c>
      <c r="H27" s="5">
        <v>1</v>
      </c>
      <c r="I27" s="18">
        <f t="shared" si="2"/>
        <v>1.0368055555555569</v>
      </c>
      <c r="J27" s="18">
        <f t="shared" si="2"/>
        <v>1.1159722222222266</v>
      </c>
    </row>
    <row r="28" spans="1:10" x14ac:dyDescent="0.25">
      <c r="A28" s="14" t="s">
        <v>73</v>
      </c>
      <c r="B28" s="5">
        <v>4</v>
      </c>
      <c r="C28" s="18">
        <f>C27+TIME(0,$B28-1,0)</f>
        <v>0.99583333333333324</v>
      </c>
      <c r="D28" s="18">
        <f>D27+TIME(0,$B28-1,0)</f>
        <v>1.0777777777777806</v>
      </c>
      <c r="E28" s="27"/>
      <c r="F28" s="1"/>
      <c r="G28" s="14" t="s">
        <v>61</v>
      </c>
      <c r="H28" s="5">
        <v>1</v>
      </c>
      <c r="I28" s="18">
        <f>I27+TIME(0,1,0)</f>
        <v>1.0375000000000014</v>
      </c>
      <c r="J28" s="18">
        <f>J27+TIME(0,1,0)</f>
        <v>1.1166666666666711</v>
      </c>
    </row>
    <row r="29" spans="1:10" x14ac:dyDescent="0.25">
      <c r="A29" s="14" t="s">
        <v>74</v>
      </c>
      <c r="B29" s="5">
        <v>5</v>
      </c>
      <c r="C29" s="18">
        <f>C28+TIME(0,$B29-3,0)</f>
        <v>0.99722222222222212</v>
      </c>
      <c r="D29" s="18">
        <f>D28+TIME(0,$B29-3,0)</f>
        <v>1.0791666666666695</v>
      </c>
      <c r="E29" s="27"/>
      <c r="G29" s="14" t="s">
        <v>62</v>
      </c>
      <c r="H29" s="5">
        <v>2</v>
      </c>
      <c r="I29" s="18">
        <f t="shared" si="2"/>
        <v>1.0388888888888903</v>
      </c>
      <c r="J29" s="18">
        <f t="shared" si="2"/>
        <v>1.11805555555556</v>
      </c>
    </row>
    <row r="31" spans="1:10" x14ac:dyDescent="0.25">
      <c r="E31" s="15">
        <v>0.12013888888888889</v>
      </c>
      <c r="F31" t="s">
        <v>31</v>
      </c>
    </row>
  </sheetData>
  <mergeCells count="5">
    <mergeCell ref="A1:J1"/>
    <mergeCell ref="A2:E2"/>
    <mergeCell ref="G2:J2"/>
    <mergeCell ref="C3:E3"/>
    <mergeCell ref="I3:J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zoomScale="90" zoomScaleNormal="90" workbookViewId="0">
      <selection activeCell="C31" sqref="C31"/>
    </sheetView>
  </sheetViews>
  <sheetFormatPr defaultRowHeight="15" x14ac:dyDescent="0.25"/>
  <cols>
    <col min="1" max="1" width="35.85546875" customWidth="1"/>
    <col min="2" max="2" width="8.85546875" hidden="1" customWidth="1"/>
    <col min="3" max="8" width="6.7109375" customWidth="1"/>
    <col min="9" max="9" width="9.7109375" customWidth="1"/>
    <col min="10" max="10" width="35.85546875" customWidth="1"/>
    <col min="11" max="11" width="8.85546875" hidden="1" customWidth="1"/>
    <col min="12" max="15" width="6.7109375" customWidth="1"/>
  </cols>
  <sheetData>
    <row r="1" spans="1:15" ht="24.6" customHeight="1" x14ac:dyDescent="0.25">
      <c r="A1" s="31" t="s">
        <v>69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23.25" x14ac:dyDescent="0.35">
      <c r="A2" s="33" t="s">
        <v>66</v>
      </c>
      <c r="B2" s="33"/>
      <c r="C2" s="33"/>
      <c r="D2" s="33"/>
      <c r="E2" s="33"/>
      <c r="F2" s="33"/>
      <c r="G2" s="33"/>
      <c r="H2" s="33"/>
      <c r="J2" s="33" t="s">
        <v>0</v>
      </c>
      <c r="K2" s="33"/>
      <c r="L2" s="33"/>
      <c r="M2" s="33"/>
      <c r="N2" s="33"/>
      <c r="O2" s="33"/>
    </row>
    <row r="3" spans="1:15" ht="31.5" customHeight="1" x14ac:dyDescent="0.25">
      <c r="A3" s="2" t="s">
        <v>1</v>
      </c>
      <c r="B3" s="3"/>
      <c r="C3" s="42" t="s">
        <v>2</v>
      </c>
      <c r="D3" s="43"/>
      <c r="E3" s="43"/>
      <c r="F3" s="43"/>
      <c r="G3" s="43"/>
      <c r="H3" s="44"/>
      <c r="J3" s="2" t="s">
        <v>1</v>
      </c>
      <c r="K3" s="3"/>
      <c r="L3" s="41" t="s">
        <v>2</v>
      </c>
      <c r="M3" s="41"/>
      <c r="N3" s="41"/>
      <c r="O3" s="41"/>
    </row>
    <row r="4" spans="1:15" x14ac:dyDescent="0.25">
      <c r="A4" s="14" t="s">
        <v>18</v>
      </c>
      <c r="B4" s="4"/>
      <c r="C4" s="17">
        <v>0.96180555555555558</v>
      </c>
      <c r="D4" s="17">
        <v>1.8749999999999999E-2</v>
      </c>
      <c r="E4" s="17">
        <f>L28+ TIME(0,8,0)</f>
        <v>1.0458333333333343</v>
      </c>
      <c r="F4" s="17">
        <f>M28+TIME(0,3,0)</f>
        <v>9.097222222222219E-2</v>
      </c>
      <c r="G4" s="19">
        <f>N28+TIME(0,3,0)</f>
        <v>1.1222222222222262</v>
      </c>
      <c r="H4" s="19">
        <f>O28+TIME(0,3,0)</f>
        <v>0.16319444444444428</v>
      </c>
      <c r="J4" s="14" t="s">
        <v>3</v>
      </c>
      <c r="K4" s="4"/>
      <c r="L4" s="17">
        <f>C28+ TIME(0,3,0)</f>
        <v>1.0020833333333332</v>
      </c>
      <c r="M4" s="17">
        <f>D28+TIME(0,3,0)</f>
        <v>5.486111111111109E-2</v>
      </c>
      <c r="N4" s="17">
        <f>E28+TIME(0,9,0)</f>
        <v>1.0861111111111137</v>
      </c>
      <c r="O4" s="17">
        <f>F28+TIME(0,3,0)</f>
        <v>0.1270833333333333</v>
      </c>
    </row>
    <row r="5" spans="1:15" x14ac:dyDescent="0.25">
      <c r="A5" s="14" t="s">
        <v>19</v>
      </c>
      <c r="B5" s="5">
        <v>1</v>
      </c>
      <c r="C5" s="18">
        <f>C4+TIME(0,$B5+1,0)</f>
        <v>0.96319444444444446</v>
      </c>
      <c r="D5" s="18">
        <f t="shared" ref="C5:D6" si="0">D4+TIME(0,$B5,0)</f>
        <v>1.9444444444444445E-2</v>
      </c>
      <c r="E5" s="18">
        <f t="shared" ref="E5:F5" si="1">E4+TIME(0,$B5,0)</f>
        <v>1.0465277777777788</v>
      </c>
      <c r="F5" s="18">
        <f t="shared" si="1"/>
        <v>9.1666666666666632E-2</v>
      </c>
      <c r="G5" s="21">
        <f>G4+TIME(0,$B5,0)</f>
        <v>1.1229166666666708</v>
      </c>
      <c r="H5" s="21">
        <f>H4+TIME(0,$B5,0)</f>
        <v>0.16388888888888872</v>
      </c>
      <c r="J5" s="14" t="s">
        <v>56</v>
      </c>
      <c r="K5" s="5">
        <v>1</v>
      </c>
      <c r="L5" s="18">
        <f>L4+TIME(0,$K5+1,0)</f>
        <v>1.0034722222222221</v>
      </c>
      <c r="M5" s="18">
        <f>M4+TIME(0,$K5+1,0)</f>
        <v>5.6249999999999981E-2</v>
      </c>
      <c r="N5" s="18">
        <f>N4+TIME(0,$K5+1,0)</f>
        <v>1.0875000000000026</v>
      </c>
      <c r="O5" s="18">
        <f>O4+TIME(0,$K5+1,0)</f>
        <v>0.12847222222222218</v>
      </c>
    </row>
    <row r="6" spans="1:15" x14ac:dyDescent="0.25">
      <c r="A6" s="14" t="s">
        <v>20</v>
      </c>
      <c r="B6" s="5">
        <v>1</v>
      </c>
      <c r="C6" s="18">
        <f t="shared" si="0"/>
        <v>0.96388888888888891</v>
      </c>
      <c r="D6" s="18">
        <f>D5+TIME(0,$B6,0)</f>
        <v>2.013888888888889E-2</v>
      </c>
      <c r="E6" s="18">
        <f t="shared" ref="E6:F27" si="2">E5+TIME(0,$B6,0)</f>
        <v>1.0472222222222234</v>
      </c>
      <c r="F6" s="18">
        <f>F5+TIME(0,$B6,0)</f>
        <v>9.2361111111111074E-2</v>
      </c>
      <c r="G6" s="21">
        <f>G5+TIME(0,$B6,0)</f>
        <v>1.1236111111111153</v>
      </c>
      <c r="H6" s="21">
        <f>H5+TIME(0,$B6,0)</f>
        <v>0.16458333333333316</v>
      </c>
      <c r="J6" s="14" t="s">
        <v>4</v>
      </c>
      <c r="K6" s="5">
        <v>1</v>
      </c>
      <c r="L6" s="18">
        <f>L5+TIME(0,$K6,0)</f>
        <v>1.0041666666666667</v>
      </c>
      <c r="M6" s="18">
        <f t="shared" ref="M6" si="3">M5+TIME(0,$K6,0)</f>
        <v>5.6944444444444423E-2</v>
      </c>
      <c r="N6" s="18">
        <f>N5+TIME(0,$K6,0)</f>
        <v>1.0881944444444471</v>
      </c>
      <c r="O6" s="18">
        <f>O5+TIME(0,$K6,0)</f>
        <v>0.12916666666666662</v>
      </c>
    </row>
    <row r="7" spans="1:15" x14ac:dyDescent="0.25">
      <c r="A7" s="14" t="s">
        <v>21</v>
      </c>
      <c r="B7" s="5">
        <v>1</v>
      </c>
      <c r="C7" s="18">
        <f>C6+TIME(0,B7+1,0)</f>
        <v>0.96527777777777779</v>
      </c>
      <c r="D7" s="18">
        <f>D6+TIME(0,$B7+1,0)</f>
        <v>2.1527777777777778E-2</v>
      </c>
      <c r="E7" s="18">
        <f>E6+TIME(0,$B7+1,0)</f>
        <v>1.0486111111111123</v>
      </c>
      <c r="F7" s="18">
        <f>F6+TIME(0,$B7+1,0)</f>
        <v>9.3749999999999958E-2</v>
      </c>
      <c r="G7" s="21">
        <f>G6+TIME(0,$B7+1,0)</f>
        <v>1.1250000000000042</v>
      </c>
      <c r="H7" s="21">
        <f>H6+TIME(0,$B7+1,0)</f>
        <v>0.16597222222222205</v>
      </c>
      <c r="J7" s="14" t="s">
        <v>54</v>
      </c>
      <c r="K7" s="5">
        <v>1</v>
      </c>
      <c r="L7" s="18">
        <f>L6+TIME(0,$K7+1,0)</f>
        <v>1.0055555555555555</v>
      </c>
      <c r="M7" s="18">
        <f>M6+TIME(0,$K7+1,0)</f>
        <v>5.8333333333333313E-2</v>
      </c>
      <c r="N7" s="18">
        <f>N6+TIME(0,$K7+1,0)</f>
        <v>1.089583333333336</v>
      </c>
      <c r="O7" s="18">
        <f>O6+TIME(0,$K7+1,0)</f>
        <v>0.13055555555555551</v>
      </c>
    </row>
    <row r="8" spans="1:15" x14ac:dyDescent="0.25">
      <c r="A8" s="14" t="s">
        <v>22</v>
      </c>
      <c r="B8" s="5">
        <v>2</v>
      </c>
      <c r="C8" s="18">
        <f>C7+TIME(0,B8,0)</f>
        <v>0.96666666666666667</v>
      </c>
      <c r="D8" s="18">
        <f>D7+TIME(0,$B8,0)</f>
        <v>2.2916666666666665E-2</v>
      </c>
      <c r="E8" s="18">
        <f>E7+TIME(0,$B8,0)</f>
        <v>1.0500000000000012</v>
      </c>
      <c r="F8" s="18">
        <f>F7+TIME(0,$B8,0)</f>
        <v>9.5138888888888842E-2</v>
      </c>
      <c r="G8" s="21">
        <f>G7+TIME(0,$B8,0)</f>
        <v>1.1263888888888931</v>
      </c>
      <c r="H8" s="21">
        <f>H7+TIME(0,$B8,0)</f>
        <v>0.16736111111111093</v>
      </c>
      <c r="J8" s="14" t="s">
        <v>5</v>
      </c>
      <c r="K8" s="5">
        <v>2</v>
      </c>
      <c r="L8" s="18">
        <f>L7+TIME(0,$K8+2,0)</f>
        <v>1.0083333333333333</v>
      </c>
      <c r="M8" s="18">
        <f>M7+TIME(0,$K8+1,0)</f>
        <v>6.0416666666666646E-2</v>
      </c>
      <c r="N8" s="18">
        <f>N7+TIME(0,$K8+1,0)</f>
        <v>1.0916666666666694</v>
      </c>
      <c r="O8" s="18">
        <f>O7+TIME(0,$K8+1,0)</f>
        <v>0.13263888888888883</v>
      </c>
    </row>
    <row r="9" spans="1:15" x14ac:dyDescent="0.25">
      <c r="A9" s="14" t="s">
        <v>6</v>
      </c>
      <c r="B9" s="5">
        <v>2</v>
      </c>
      <c r="C9" s="18">
        <f>C8+TIME(0,B9+1,0)</f>
        <v>0.96875</v>
      </c>
      <c r="D9" s="18">
        <f>D8+TIME(0,$B9+1,0)</f>
        <v>2.4999999999999998E-2</v>
      </c>
      <c r="E9" s="18">
        <f>E8+TIME(0,$B9+1,0)</f>
        <v>1.0520833333333346</v>
      </c>
      <c r="F9" s="18">
        <f>F8+TIME(0,$B9+1,0)</f>
        <v>9.7222222222222182E-2</v>
      </c>
      <c r="G9" s="18"/>
      <c r="H9" s="18"/>
      <c r="J9" s="14" t="s">
        <v>23</v>
      </c>
      <c r="K9" s="5">
        <v>2</v>
      </c>
      <c r="L9" s="18">
        <f>L8+TIME(0,$K9-1,0)</f>
        <v>1.0090277777777779</v>
      </c>
      <c r="M9" s="18">
        <f>M8+TIME(0,$K9-1,0)</f>
        <v>6.1111111111111088E-2</v>
      </c>
      <c r="N9" s="18">
        <f>N8+TIME(0,$K9-1,0)</f>
        <v>1.092361111111114</v>
      </c>
      <c r="O9" s="18">
        <f>O8+TIME(0,$K9-1,0)</f>
        <v>0.13333333333333328</v>
      </c>
    </row>
    <row r="10" spans="1:15" x14ac:dyDescent="0.25">
      <c r="A10" s="14" t="s">
        <v>50</v>
      </c>
      <c r="B10" s="5">
        <v>2</v>
      </c>
      <c r="C10" s="18">
        <f>C9+TIME(0,B10,0)</f>
        <v>0.97013888888888888</v>
      </c>
      <c r="D10" s="18">
        <f>D9+TIME(0,$B10,0)</f>
        <v>2.6388888888888885E-2</v>
      </c>
      <c r="E10" s="18">
        <f t="shared" si="2"/>
        <v>1.0534722222222235</v>
      </c>
      <c r="F10" s="18">
        <f>F9+TIME(0,$B10,0)</f>
        <v>9.8611111111111066E-2</v>
      </c>
      <c r="G10" s="18"/>
      <c r="H10" s="18"/>
      <c r="J10" s="14" t="s">
        <v>53</v>
      </c>
      <c r="K10" s="5">
        <v>2</v>
      </c>
      <c r="L10" s="18">
        <f>L9+TIME(0,$K10+2,0)</f>
        <v>1.0118055555555556</v>
      </c>
      <c r="M10" s="18">
        <f>M9+TIME(0,$K10+1,0)</f>
        <v>6.3194444444444428E-2</v>
      </c>
      <c r="N10" s="18">
        <f>N9+TIME(0,$K10+1,0)</f>
        <v>1.0944444444444474</v>
      </c>
      <c r="O10" s="18">
        <f>O9+TIME(0,$K10+1,0)</f>
        <v>0.1354166666666666</v>
      </c>
    </row>
    <row r="11" spans="1:15" x14ac:dyDescent="0.25">
      <c r="A11" s="14" t="s">
        <v>8</v>
      </c>
      <c r="B11" s="5">
        <v>3</v>
      </c>
      <c r="C11" s="18">
        <f>C10+TIME(0,B11,0)</f>
        <v>0.97222222222222221</v>
      </c>
      <c r="D11" s="18">
        <f>D10+TIME(0,$B11,0)</f>
        <v>2.8472222222222218E-2</v>
      </c>
      <c r="E11" s="18">
        <f t="shared" si="2"/>
        <v>1.0555555555555569</v>
      </c>
      <c r="F11" s="18">
        <f>F10+TIME(0,$B11,0)</f>
        <v>0.10069444444444441</v>
      </c>
      <c r="G11" s="18"/>
      <c r="H11" s="18"/>
      <c r="J11" s="14" t="s">
        <v>24</v>
      </c>
      <c r="K11" s="5">
        <v>2</v>
      </c>
      <c r="L11" s="18">
        <f>L10+TIME(0,$K11-1,0)</f>
        <v>1.0125000000000002</v>
      </c>
      <c r="M11" s="18">
        <f>M10+TIME(0,$K11-1,0)</f>
        <v>6.388888888888887E-2</v>
      </c>
      <c r="N11" s="18">
        <f>N10+TIME(0,$K11-1,0)</f>
        <v>1.095138888888892</v>
      </c>
      <c r="O11" s="18">
        <f>O10+TIME(0,$K11-1,0)</f>
        <v>0.13611111111111104</v>
      </c>
    </row>
    <row r="12" spans="1:15" x14ac:dyDescent="0.25">
      <c r="A12" s="14" t="s">
        <v>10</v>
      </c>
      <c r="B12" s="5">
        <v>3</v>
      </c>
      <c r="C12" s="18">
        <f t="shared" ref="C12:C27" si="4">C11+TIME(0,B12,0)</f>
        <v>0.97430555555555554</v>
      </c>
      <c r="D12" s="18">
        <f t="shared" ref="D12" si="5">D11+TIME(0,$B12,0)</f>
        <v>3.0555555555555551E-2</v>
      </c>
      <c r="E12" s="18">
        <f t="shared" si="2"/>
        <v>1.0576388888888903</v>
      </c>
      <c r="F12" s="18">
        <f t="shared" si="2"/>
        <v>0.10277777777777775</v>
      </c>
      <c r="G12" s="18"/>
      <c r="H12" s="18"/>
      <c r="J12" s="14" t="s">
        <v>25</v>
      </c>
      <c r="K12" s="5">
        <v>2</v>
      </c>
      <c r="L12" s="18">
        <f>L11+TIME(0,$K12,0)</f>
        <v>1.0138888888888891</v>
      </c>
      <c r="M12" s="18">
        <f>M11+TIME(0,$K12,0)</f>
        <v>6.5277777777777754E-2</v>
      </c>
      <c r="N12" s="18">
        <f>N11+TIME(0,$K12,0)</f>
        <v>1.0965277777777809</v>
      </c>
      <c r="O12" s="18">
        <f>O11+TIME(0,$K12,0)</f>
        <v>0.13749999999999993</v>
      </c>
    </row>
    <row r="13" spans="1:15" x14ac:dyDescent="0.25">
      <c r="A13" s="14" t="s">
        <v>51</v>
      </c>
      <c r="B13" s="5">
        <v>2</v>
      </c>
      <c r="C13" s="18">
        <f>C12+TIME(0,B13-1,0)</f>
        <v>0.97499999999999998</v>
      </c>
      <c r="D13" s="18">
        <f>D12+TIME(0,$B13-1,0)</f>
        <v>3.1249999999999997E-2</v>
      </c>
      <c r="E13" s="18">
        <f>E12+TIME(0,$B13-1,0)</f>
        <v>1.0583333333333349</v>
      </c>
      <c r="F13" s="18">
        <f>F12+TIME(0,$B13-1,0)</f>
        <v>0.10347222222222219</v>
      </c>
      <c r="G13" s="18"/>
      <c r="H13" s="18"/>
      <c r="J13" s="14" t="s">
        <v>26</v>
      </c>
      <c r="K13" s="5">
        <v>2</v>
      </c>
      <c r="L13" s="18">
        <f>L12+TIME(0,$K13+1,0)</f>
        <v>1.0159722222222225</v>
      </c>
      <c r="M13" s="18">
        <f>M12+TIME(0,$K13+1,0)</f>
        <v>6.7361111111111094E-2</v>
      </c>
      <c r="N13" s="18">
        <f>N12+TIME(0,$K13+1,0)</f>
        <v>1.0986111111111143</v>
      </c>
      <c r="O13" s="18">
        <f>O12+TIME(0,$K13+1,0)</f>
        <v>0.13958333333333325</v>
      </c>
    </row>
    <row r="14" spans="1:15" x14ac:dyDescent="0.25">
      <c r="A14" s="14" t="s">
        <v>52</v>
      </c>
      <c r="B14" s="5">
        <v>2</v>
      </c>
      <c r="C14" s="18">
        <f t="shared" si="4"/>
        <v>0.97638888888888886</v>
      </c>
      <c r="D14" s="18">
        <f t="shared" ref="D14" si="6">D13+TIME(0,$B14,0)</f>
        <v>3.2638888888888884E-2</v>
      </c>
      <c r="E14" s="18">
        <f t="shared" si="2"/>
        <v>1.0597222222222238</v>
      </c>
      <c r="F14" s="18">
        <f t="shared" si="2"/>
        <v>0.10486111111111107</v>
      </c>
      <c r="G14" s="18"/>
      <c r="H14" s="18"/>
      <c r="J14" s="14" t="s">
        <v>27</v>
      </c>
      <c r="K14" s="5">
        <v>2</v>
      </c>
      <c r="L14" s="18">
        <f>L13+TIME(0,$K14+1,0)</f>
        <v>1.0180555555555559</v>
      </c>
      <c r="M14" s="18">
        <f t="shared" ref="M14" si="7">M13+TIME(0,$K14,0)</f>
        <v>6.8749999999999978E-2</v>
      </c>
      <c r="N14" s="18">
        <f t="shared" ref="N14:O15" si="8">N13+TIME(0,$K14,0)</f>
        <v>1.1000000000000032</v>
      </c>
      <c r="O14" s="18">
        <f t="shared" si="8"/>
        <v>0.14097222222222214</v>
      </c>
    </row>
    <row r="15" spans="1:15" x14ac:dyDescent="0.25">
      <c r="A15" s="14" t="s">
        <v>13</v>
      </c>
      <c r="B15" s="5">
        <v>2</v>
      </c>
      <c r="C15" s="18">
        <f t="shared" si="4"/>
        <v>0.97777777777777775</v>
      </c>
      <c r="D15" s="18">
        <f t="shared" ref="D15" si="9">D14+TIME(0,$B15,0)</f>
        <v>3.4027777777777775E-2</v>
      </c>
      <c r="E15" s="18">
        <f t="shared" si="2"/>
        <v>1.0611111111111127</v>
      </c>
      <c r="F15" s="18">
        <f t="shared" si="2"/>
        <v>0.10624999999999996</v>
      </c>
      <c r="G15" s="18"/>
      <c r="H15" s="18"/>
      <c r="J15" s="14" t="s">
        <v>45</v>
      </c>
      <c r="K15" s="5">
        <v>2</v>
      </c>
      <c r="L15" s="18">
        <f>L14+TIME(0,$K15,0)</f>
        <v>1.0194444444444448</v>
      </c>
      <c r="M15" s="18">
        <f t="shared" ref="M15" si="10">M14+TIME(0,$K15,0)</f>
        <v>7.0138888888888862E-2</v>
      </c>
      <c r="N15" s="18">
        <f t="shared" si="8"/>
        <v>1.1013888888888921</v>
      </c>
      <c r="O15" s="18">
        <f t="shared" si="8"/>
        <v>0.14236111111111102</v>
      </c>
    </row>
    <row r="16" spans="1:15" x14ac:dyDescent="0.25">
      <c r="A16" s="14" t="s">
        <v>15</v>
      </c>
      <c r="B16" s="4">
        <v>2</v>
      </c>
      <c r="C16" s="18">
        <f>C15+TIME(0,B16+2,0)</f>
        <v>0.98055555555555551</v>
      </c>
      <c r="D16" s="18">
        <f t="shared" ref="D16:F17" si="11">D15+TIME(0,$B16+1,0)</f>
        <v>3.6111111111111108E-2</v>
      </c>
      <c r="E16" s="18">
        <f t="shared" si="11"/>
        <v>1.0631944444444461</v>
      </c>
      <c r="F16" s="18">
        <f t="shared" si="11"/>
        <v>0.1083333333333333</v>
      </c>
      <c r="G16" s="18"/>
      <c r="H16" s="18"/>
      <c r="J16" s="14" t="s">
        <v>15</v>
      </c>
      <c r="K16" s="4">
        <v>2</v>
      </c>
      <c r="L16" s="18">
        <f>L15+TIME(0,$K16+1,0)</f>
        <v>1.0215277777777783</v>
      </c>
      <c r="M16" s="18">
        <f>M15+TIME(0,$K16,0)</f>
        <v>7.1527777777777746E-2</v>
      </c>
      <c r="N16" s="18">
        <f>N15+TIME(0,$K16,0)</f>
        <v>1.102777777777781</v>
      </c>
      <c r="O16" s="18">
        <f>O15+TIME(0,$K16,0)</f>
        <v>0.14374999999999991</v>
      </c>
    </row>
    <row r="17" spans="1:15" x14ac:dyDescent="0.25">
      <c r="A17" s="14" t="s">
        <v>45</v>
      </c>
      <c r="B17" s="5">
        <v>2</v>
      </c>
      <c r="C17" s="18">
        <f>C16+TIME(0,B17+1,0)</f>
        <v>0.98263888888888884</v>
      </c>
      <c r="D17" s="18">
        <f>D16+TIME(0,$B17,0)</f>
        <v>3.7499999999999999E-2</v>
      </c>
      <c r="E17" s="18">
        <f>E16+TIME(0,$B17,0)</f>
        <v>1.064583333333335</v>
      </c>
      <c r="F17" s="18">
        <f t="shared" si="11"/>
        <v>0.11041666666666664</v>
      </c>
      <c r="G17" s="18"/>
      <c r="H17" s="18"/>
      <c r="J17" s="14" t="s">
        <v>13</v>
      </c>
      <c r="K17" s="5">
        <v>1</v>
      </c>
      <c r="L17" s="18">
        <f>L16+TIME(0,$K17+1,0)</f>
        <v>1.0229166666666671</v>
      </c>
      <c r="M17" s="18">
        <f>M16+TIME(0,$K17+1,0)</f>
        <v>7.291666666666663E-2</v>
      </c>
      <c r="N17" s="18">
        <f>N16+TIME(0,$K17+1,0)</f>
        <v>1.1041666666666698</v>
      </c>
      <c r="O17" s="18">
        <f>O16+TIME(0,$K17+1,0)</f>
        <v>0.14513888888888879</v>
      </c>
    </row>
    <row r="18" spans="1:15" x14ac:dyDescent="0.25">
      <c r="A18" s="14" t="s">
        <v>27</v>
      </c>
      <c r="B18" s="5">
        <v>2</v>
      </c>
      <c r="C18" s="18">
        <f t="shared" si="4"/>
        <v>0.98402777777777772</v>
      </c>
      <c r="D18" s="18">
        <f t="shared" ref="D18" si="12">D17+TIME(0,$B18,0)</f>
        <v>3.888888888888889E-2</v>
      </c>
      <c r="E18" s="18">
        <f t="shared" si="2"/>
        <v>1.0659722222222239</v>
      </c>
      <c r="F18" s="18">
        <f t="shared" si="2"/>
        <v>0.11180555555555552</v>
      </c>
      <c r="G18" s="18"/>
      <c r="H18" s="18"/>
      <c r="J18" s="14" t="s">
        <v>52</v>
      </c>
      <c r="K18" s="5">
        <v>2</v>
      </c>
      <c r="L18" s="18">
        <f>L17+TIME(0,$K18,0)</f>
        <v>1.024305555555556</v>
      </c>
      <c r="M18" s="18">
        <f t="shared" ref="M18" si="13">M17+TIME(0,$K18,0)</f>
        <v>7.4305555555555514E-2</v>
      </c>
      <c r="N18" s="18">
        <f>N17+TIME(0,$K18,0)</f>
        <v>1.1055555555555587</v>
      </c>
      <c r="O18" s="18">
        <f>O17+TIME(0,$K18,0)</f>
        <v>0.14652777777777767</v>
      </c>
    </row>
    <row r="19" spans="1:15" x14ac:dyDescent="0.25">
      <c r="A19" s="14" t="s">
        <v>26</v>
      </c>
      <c r="B19" s="5">
        <v>2</v>
      </c>
      <c r="C19" s="18">
        <f>C18+TIME(0,B19+1,0)</f>
        <v>0.98611111111111105</v>
      </c>
      <c r="D19" s="18">
        <f>D18+TIME(0,$B19+1,0)</f>
        <v>4.0972222222222222E-2</v>
      </c>
      <c r="E19" s="18">
        <f>E18+TIME(0,$B19+1,0)</f>
        <v>1.0680555555555573</v>
      </c>
      <c r="F19" s="18">
        <f t="shared" si="2"/>
        <v>0.1131944444444444</v>
      </c>
      <c r="G19" s="18"/>
      <c r="H19" s="18"/>
      <c r="J19" s="14" t="s">
        <v>51</v>
      </c>
      <c r="K19" s="5">
        <v>2</v>
      </c>
      <c r="L19" s="18">
        <f>L18+TIME(0,$K19,0)</f>
        <v>1.0256944444444449</v>
      </c>
      <c r="M19" s="18">
        <f>M18+TIME(0,$K19-1,0)</f>
        <v>7.4999999999999956E-2</v>
      </c>
      <c r="N19" s="18">
        <f>N18+TIME(0,$K19-1,0)</f>
        <v>1.1062500000000033</v>
      </c>
      <c r="O19" s="18">
        <f>O18+TIME(0,$K19-1,0)</f>
        <v>0.14722222222222212</v>
      </c>
    </row>
    <row r="20" spans="1:15" x14ac:dyDescent="0.25">
      <c r="A20" s="14" t="s">
        <v>25</v>
      </c>
      <c r="B20" s="5">
        <v>2</v>
      </c>
      <c r="C20" s="18">
        <f>C19+TIME(0,B20+2,0)</f>
        <v>0.98888888888888882</v>
      </c>
      <c r="D20" s="18">
        <f>D19+TIME(0,$B20+1,0)</f>
        <v>4.3055555555555555E-2</v>
      </c>
      <c r="E20" s="18">
        <f>E19+TIME(0,$B20+1,0)</f>
        <v>1.0701388888888907</v>
      </c>
      <c r="F20" s="18">
        <f>F19+TIME(0,$B20+1,0)</f>
        <v>0.11527777777777774</v>
      </c>
      <c r="G20" s="18"/>
      <c r="H20" s="18"/>
      <c r="J20" s="14" t="s">
        <v>10</v>
      </c>
      <c r="K20" s="5">
        <v>3</v>
      </c>
      <c r="L20" s="18">
        <f>L19+TIME(0,$K20,0)</f>
        <v>1.0277777777777783</v>
      </c>
      <c r="M20" s="18">
        <f t="shared" ref="M20:O21" si="14">M19+TIME(0,$K20,0)</f>
        <v>7.7083333333333295E-2</v>
      </c>
      <c r="N20" s="18">
        <f t="shared" si="14"/>
        <v>1.1083333333333367</v>
      </c>
      <c r="O20" s="18">
        <f t="shared" si="14"/>
        <v>0.14930555555555544</v>
      </c>
    </row>
    <row r="21" spans="1:15" x14ac:dyDescent="0.25">
      <c r="A21" s="14" t="s">
        <v>24</v>
      </c>
      <c r="B21" s="5">
        <v>2</v>
      </c>
      <c r="C21" s="18">
        <f>C20+TIME(0,B21-1,0)</f>
        <v>0.98958333333333326</v>
      </c>
      <c r="D21" s="18">
        <f t="shared" ref="D21:F22" si="15">D20+TIME(0,$B21-1,0)</f>
        <v>4.3749999999999997E-2</v>
      </c>
      <c r="E21" s="18">
        <f t="shared" si="15"/>
        <v>1.0708333333333353</v>
      </c>
      <c r="F21" s="18">
        <f t="shared" si="15"/>
        <v>0.11597222222222218</v>
      </c>
      <c r="G21" s="18"/>
      <c r="H21" s="18"/>
      <c r="J21" s="14" t="s">
        <v>8</v>
      </c>
      <c r="K21" s="5">
        <v>3</v>
      </c>
      <c r="L21" s="18">
        <f>L20+TIME(0,$K21,0)</f>
        <v>1.0298611111111118</v>
      </c>
      <c r="M21" s="18">
        <f t="shared" si="14"/>
        <v>7.9166666666666635E-2</v>
      </c>
      <c r="N21" s="18">
        <f t="shared" si="14"/>
        <v>1.1104166666666702</v>
      </c>
      <c r="O21" s="18">
        <f t="shared" si="14"/>
        <v>0.15138888888888877</v>
      </c>
    </row>
    <row r="22" spans="1:15" x14ac:dyDescent="0.25">
      <c r="A22" s="14" t="s">
        <v>53</v>
      </c>
      <c r="B22" s="5">
        <v>2</v>
      </c>
      <c r="C22" s="18">
        <f>C21+TIME(0,B22-1,0)</f>
        <v>0.9902777777777777</v>
      </c>
      <c r="D22" s="18">
        <f t="shared" si="15"/>
        <v>4.4444444444444439E-2</v>
      </c>
      <c r="E22" s="18">
        <f t="shared" si="15"/>
        <v>1.0715277777777799</v>
      </c>
      <c r="F22" s="18">
        <f t="shared" si="15"/>
        <v>0.11666666666666663</v>
      </c>
      <c r="G22" s="18"/>
      <c r="H22" s="18"/>
      <c r="J22" s="14" t="s">
        <v>50</v>
      </c>
      <c r="K22" s="5">
        <v>2</v>
      </c>
      <c r="L22" s="18">
        <f>L21+TIME(0,$K22+1,0)</f>
        <v>1.0319444444444452</v>
      </c>
      <c r="M22" s="18">
        <f>M21+TIME(0,$K22+1,0)</f>
        <v>8.1249999999999975E-2</v>
      </c>
      <c r="N22" s="18">
        <f>N21+TIME(0,$K22+1,0)</f>
        <v>1.1125000000000036</v>
      </c>
      <c r="O22" s="18">
        <f>O21+TIME(0,$K22+1,0)</f>
        <v>0.15347222222222209</v>
      </c>
    </row>
    <row r="23" spans="1:15" x14ac:dyDescent="0.25">
      <c r="A23" s="14" t="s">
        <v>23</v>
      </c>
      <c r="B23" s="5">
        <v>2</v>
      </c>
      <c r="C23" s="18">
        <f>C22+TIME(0,B23+2,0)</f>
        <v>0.99305555555555547</v>
      </c>
      <c r="D23" s="18">
        <f>D22+TIME(0,$B23+2,0)</f>
        <v>4.7222222222222214E-2</v>
      </c>
      <c r="E23" s="18">
        <f>E22+TIME(0,$B23+2,0)</f>
        <v>1.0743055555555576</v>
      </c>
      <c r="F23" s="18">
        <f>F22+TIME(0,$B23+1,0)</f>
        <v>0.11874999999999997</v>
      </c>
      <c r="G23" s="18"/>
      <c r="H23" s="18"/>
      <c r="J23" s="14" t="s">
        <v>6</v>
      </c>
      <c r="K23" s="5">
        <v>3</v>
      </c>
      <c r="L23" s="18">
        <f>L22+TIME(0,$K23-1,0)</f>
        <v>1.0333333333333341</v>
      </c>
      <c r="M23" s="18">
        <f>M22+TIME(0,$K23-1,0)</f>
        <v>8.2638888888888859E-2</v>
      </c>
      <c r="N23" s="18">
        <f>N22+TIME(0,$K23-1,0)</f>
        <v>1.1138888888888925</v>
      </c>
      <c r="O23" s="18">
        <f>O22+TIME(0,$K23-1,0)</f>
        <v>0.15486111111111098</v>
      </c>
    </row>
    <row r="24" spans="1:15" x14ac:dyDescent="0.25">
      <c r="A24" s="14" t="s">
        <v>28</v>
      </c>
      <c r="B24" s="5">
        <v>2</v>
      </c>
      <c r="C24" s="18">
        <f>C23+TIME(0,B24-1,0)</f>
        <v>0.99374999999999991</v>
      </c>
      <c r="D24" s="18">
        <f>D23+TIME(0,$B24-1,0)</f>
        <v>4.7916666666666656E-2</v>
      </c>
      <c r="E24" s="18">
        <f>E23+TIME(0,$B24-1,0)</f>
        <v>1.0750000000000022</v>
      </c>
      <c r="F24" s="18">
        <f>F23+TIME(0,$B24-1,0)</f>
        <v>0.11944444444444441</v>
      </c>
      <c r="G24" s="18"/>
      <c r="H24" s="18"/>
      <c r="J24" s="14" t="s">
        <v>22</v>
      </c>
      <c r="K24" s="5">
        <v>2</v>
      </c>
      <c r="L24" s="18">
        <f>L23+TIME(0,$K24+1,0)</f>
        <v>1.0354166666666675</v>
      </c>
      <c r="M24" s="18">
        <f>M23+TIME(0,$K24+1,0)</f>
        <v>8.4722222222222199E-2</v>
      </c>
      <c r="N24" s="18">
        <f>N23+TIME(0,$K24+1,0)</f>
        <v>1.1159722222222259</v>
      </c>
      <c r="O24" s="18">
        <f>O23+TIME(0,$K24+1,0)</f>
        <v>0.1569444444444443</v>
      </c>
    </row>
    <row r="25" spans="1:15" x14ac:dyDescent="0.25">
      <c r="A25" s="14" t="s">
        <v>54</v>
      </c>
      <c r="B25" s="5">
        <v>1</v>
      </c>
      <c r="C25" s="18">
        <f>C24+TIME(0,B25+3,0)</f>
        <v>0.99652777777777768</v>
      </c>
      <c r="D25" s="18">
        <f>D24+TIME(0,$B25+3,0)</f>
        <v>5.0694444444444431E-2</v>
      </c>
      <c r="E25" s="18">
        <f>E24+TIME(0,$B25+2,0)</f>
        <v>1.0770833333333356</v>
      </c>
      <c r="F25" s="18">
        <f>F24+TIME(0,$B25+2,0)</f>
        <v>0.12152777777777775</v>
      </c>
      <c r="G25" s="18"/>
      <c r="H25" s="18"/>
      <c r="J25" s="14" t="s">
        <v>21</v>
      </c>
      <c r="K25" s="5">
        <v>2</v>
      </c>
      <c r="L25" s="18">
        <f>L24+TIME(0,$K25,0)</f>
        <v>1.0368055555555564</v>
      </c>
      <c r="M25" s="18">
        <f>M24+TIME(0,$K25,0)</f>
        <v>8.6111111111111083E-2</v>
      </c>
      <c r="N25" s="18">
        <f t="shared" ref="N25" si="16">N24+TIME(0,$K25,0)</f>
        <v>1.1173611111111148</v>
      </c>
      <c r="O25" s="18">
        <f>O24+TIME(0,$K25,0)</f>
        <v>0.15833333333333319</v>
      </c>
    </row>
    <row r="26" spans="1:15" x14ac:dyDescent="0.25">
      <c r="A26" s="14" t="s">
        <v>4</v>
      </c>
      <c r="B26" s="5">
        <v>1</v>
      </c>
      <c r="C26" s="18">
        <f>C25+TIME(0,B26+1,0)</f>
        <v>0.99791666666666656</v>
      </c>
      <c r="D26" s="18">
        <f t="shared" ref="D26" si="17">D25+TIME(0,$B26,0)</f>
        <v>5.1388888888888873E-2</v>
      </c>
      <c r="E26" s="18">
        <f t="shared" si="2"/>
        <v>1.0777777777777802</v>
      </c>
      <c r="F26" s="18">
        <f>F25+TIME(0,$B26+1,0)</f>
        <v>0.12291666666666663</v>
      </c>
      <c r="G26" s="18"/>
      <c r="H26" s="18"/>
      <c r="J26" s="14" t="s">
        <v>20</v>
      </c>
      <c r="K26" s="5">
        <v>1</v>
      </c>
      <c r="L26" s="18">
        <f>L25+TIME(0,$K26+1,0)</f>
        <v>1.0381944444444453</v>
      </c>
      <c r="M26" s="18">
        <f>M25+TIME(0,$K26+1,0)</f>
        <v>8.7499999999999967E-2</v>
      </c>
      <c r="N26" s="18">
        <f t="shared" ref="N26" si="18">N25+TIME(0,$K26+1,0)</f>
        <v>1.1187500000000037</v>
      </c>
      <c r="O26" s="18">
        <f>O25+TIME(0,$K26+1,0)</f>
        <v>0.15972222222222207</v>
      </c>
    </row>
    <row r="27" spans="1:15" x14ac:dyDescent="0.25">
      <c r="A27" s="14" t="s">
        <v>55</v>
      </c>
      <c r="B27" s="5">
        <v>1</v>
      </c>
      <c r="C27" s="18">
        <f t="shared" si="4"/>
        <v>0.99861111111111101</v>
      </c>
      <c r="D27" s="18">
        <f t="shared" ref="D27" si="19">D26+TIME(0,$B27,0)</f>
        <v>5.2083333333333315E-2</v>
      </c>
      <c r="E27" s="18">
        <f>E26+TIME(0,$B27+1,0)</f>
        <v>1.079166666666669</v>
      </c>
      <c r="F27" s="18">
        <f t="shared" si="2"/>
        <v>0.12361111111111107</v>
      </c>
      <c r="G27" s="18"/>
      <c r="H27" s="18"/>
      <c r="J27" s="14" t="s">
        <v>19</v>
      </c>
      <c r="K27" s="5">
        <v>1</v>
      </c>
      <c r="L27" s="18">
        <f>L26+TIME(0,$K27,0)</f>
        <v>1.0388888888888899</v>
      </c>
      <c r="M27" s="18">
        <f>M26+TIME(0,$K27,0)</f>
        <v>8.8194444444444409E-2</v>
      </c>
      <c r="N27" s="18">
        <f t="shared" ref="N27" si="20">N26+TIME(0,$K27,0)</f>
        <v>1.1194444444444482</v>
      </c>
      <c r="O27" s="18">
        <f>O26+TIME(0,$K27,0)</f>
        <v>0.16041666666666651</v>
      </c>
    </row>
    <row r="28" spans="1:15" x14ac:dyDescent="0.25">
      <c r="A28" s="14" t="s">
        <v>29</v>
      </c>
      <c r="B28" s="5">
        <v>1</v>
      </c>
      <c r="C28" s="18">
        <f>C27+TIME(0,B28+1,0)</f>
        <v>0.99999999999999989</v>
      </c>
      <c r="D28" s="18">
        <f>D27+TIME(0,$B28,0)</f>
        <v>5.2777777777777757E-2</v>
      </c>
      <c r="E28" s="18">
        <f>E27+TIME(0,$B28,0)</f>
        <v>1.0798611111111136</v>
      </c>
      <c r="F28" s="18">
        <f>F27+TIME(0,$B28+1,0)</f>
        <v>0.12499999999999996</v>
      </c>
      <c r="G28" s="18"/>
      <c r="H28" s="18"/>
      <c r="J28" s="14" t="s">
        <v>30</v>
      </c>
      <c r="K28" s="5">
        <v>1</v>
      </c>
      <c r="L28" s="18">
        <f>L27+TIME(0,$K28+1,0)</f>
        <v>1.0402777777777787</v>
      </c>
      <c r="M28" s="18">
        <f t="shared" ref="M28:N28" si="21">M27+TIME(0,$K28,0)</f>
        <v>8.8888888888888851E-2</v>
      </c>
      <c r="N28" s="18">
        <f t="shared" si="21"/>
        <v>1.1201388888888928</v>
      </c>
      <c r="O28" s="18">
        <f>O27+TIME(0,$K28,0)</f>
        <v>0.16111111111111096</v>
      </c>
    </row>
    <row r="29" spans="1:15" x14ac:dyDescent="0.25">
      <c r="A29" s="6"/>
      <c r="B29" s="7"/>
      <c r="C29" s="1"/>
      <c r="D29" s="1"/>
      <c r="K29" s="1"/>
      <c r="L29" s="1"/>
      <c r="M29" s="1"/>
    </row>
    <row r="30" spans="1:15" x14ac:dyDescent="0.25">
      <c r="B30" s="1"/>
      <c r="C30" s="24" t="s">
        <v>76</v>
      </c>
      <c r="D30" s="38" t="s">
        <v>31</v>
      </c>
      <c r="E30" s="39"/>
      <c r="F30" s="39"/>
      <c r="G30" s="26"/>
      <c r="J30" s="15"/>
      <c r="K30" s="1"/>
      <c r="L30" s="23"/>
      <c r="M30" s="40"/>
      <c r="N30" s="40"/>
      <c r="O30" s="25"/>
    </row>
    <row r="31" spans="1:15" x14ac:dyDescent="0.25">
      <c r="B31" s="1"/>
      <c r="C31" s="16"/>
      <c r="D31" s="16"/>
      <c r="E31" s="1"/>
      <c r="F31" s="1"/>
      <c r="G31" s="1"/>
      <c r="K31" s="1"/>
      <c r="L31" s="23"/>
      <c r="M31" s="23"/>
      <c r="N31" s="25"/>
      <c r="O31" s="25"/>
    </row>
  </sheetData>
  <mergeCells count="7">
    <mergeCell ref="D30:F30"/>
    <mergeCell ref="M30:N30"/>
    <mergeCell ref="A1:O1"/>
    <mergeCell ref="A2:H2"/>
    <mergeCell ref="J2:O2"/>
    <mergeCell ref="L3:O3"/>
    <mergeCell ref="C3:H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zoomScale="80" zoomScaleNormal="80" zoomScaleSheetLayoutView="70" workbookViewId="0">
      <selection activeCell="L26" sqref="L26"/>
    </sheetView>
  </sheetViews>
  <sheetFormatPr defaultRowHeight="15" x14ac:dyDescent="0.25"/>
  <cols>
    <col min="1" max="1" width="35.7109375" customWidth="1"/>
    <col min="2" max="2" width="0" hidden="1" customWidth="1"/>
    <col min="3" max="4" width="6.7109375" customWidth="1"/>
    <col min="6" max="6" width="35.7109375" customWidth="1"/>
    <col min="7" max="7" width="0" hidden="1" customWidth="1"/>
    <col min="8" max="8" width="6.42578125" customWidth="1"/>
    <col min="9" max="10" width="6.7109375" customWidth="1"/>
  </cols>
  <sheetData>
    <row r="1" spans="1:10" ht="24.6" customHeight="1" x14ac:dyDescent="0.25">
      <c r="A1" s="31" t="s">
        <v>70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3.25" x14ac:dyDescent="0.35">
      <c r="A2" s="33" t="s">
        <v>67</v>
      </c>
      <c r="B2" s="33"/>
      <c r="C2" s="33"/>
      <c r="D2" s="33"/>
      <c r="F2" s="33" t="s">
        <v>42</v>
      </c>
      <c r="G2" s="33"/>
      <c r="H2" s="33"/>
      <c r="I2" s="33"/>
      <c r="J2" s="33"/>
    </row>
    <row r="3" spans="1:10" ht="33" customHeight="1" x14ac:dyDescent="0.25">
      <c r="A3" s="12" t="s">
        <v>1</v>
      </c>
      <c r="B3" s="3"/>
      <c r="C3" s="36"/>
      <c r="D3" s="36"/>
      <c r="F3" s="12" t="s">
        <v>1</v>
      </c>
      <c r="G3" s="3"/>
      <c r="H3" s="36"/>
      <c r="I3" s="36"/>
      <c r="J3" s="37"/>
    </row>
    <row r="4" spans="1:10" x14ac:dyDescent="0.25">
      <c r="A4" s="8" t="s">
        <v>43</v>
      </c>
      <c r="B4" s="4"/>
      <c r="C4" s="17">
        <f>H23+TIME(0,4,0)</f>
        <v>1.0180555555555559</v>
      </c>
      <c r="D4" s="17">
        <f>I23+TIME(0,5,0)</f>
        <v>1.0868055555555576</v>
      </c>
      <c r="F4" s="9" t="s">
        <v>48</v>
      </c>
      <c r="G4" s="4"/>
      <c r="H4" s="17">
        <v>0.98402777777777772</v>
      </c>
      <c r="I4" s="17">
        <f>C23+TIME(0,6,0)</f>
        <v>1.0527777777777789</v>
      </c>
      <c r="J4" s="19">
        <f>D23+TIME(0,3,0)</f>
        <v>1.1194444444444474</v>
      </c>
    </row>
    <row r="5" spans="1:10" ht="30" x14ac:dyDescent="0.25">
      <c r="A5" s="9" t="s">
        <v>32</v>
      </c>
      <c r="B5" s="5">
        <v>2</v>
      </c>
      <c r="C5" s="18">
        <f t="shared" ref="C5" si="0">C4+TIME(0,$B5,0)</f>
        <v>1.0194444444444448</v>
      </c>
      <c r="D5" s="18">
        <f t="shared" ref="D5" si="1">D4+TIME(0,$B5,0)</f>
        <v>1.0881944444444465</v>
      </c>
      <c r="F5" s="9" t="s">
        <v>41</v>
      </c>
      <c r="G5" s="5">
        <v>2</v>
      </c>
      <c r="H5" s="18">
        <f>H4+TIME(0,$B5+1,0)</f>
        <v>0.98611111111111105</v>
      </c>
      <c r="I5" s="18">
        <f>I4+TIME(0,$B5+1,0)</f>
        <v>1.0548611111111124</v>
      </c>
      <c r="J5" s="21">
        <f>J4+TIME(0,$B5+1,0)</f>
        <v>1.1215277777777808</v>
      </c>
    </row>
    <row r="6" spans="1:10" x14ac:dyDescent="0.25">
      <c r="A6" s="10" t="s">
        <v>33</v>
      </c>
      <c r="B6" s="5">
        <v>2</v>
      </c>
      <c r="C6" s="18">
        <f t="shared" ref="C6" si="2">C5+TIME(0,$B6,0)</f>
        <v>1.0208333333333337</v>
      </c>
      <c r="D6" s="18">
        <f t="shared" ref="D6" si="3">D5+TIME(0,$B6,0)</f>
        <v>1.0895833333333353</v>
      </c>
      <c r="F6" s="9" t="s">
        <v>40</v>
      </c>
      <c r="G6" s="5">
        <v>1</v>
      </c>
      <c r="H6" s="18">
        <f>H5+TIME(0,$B6-1,0)</f>
        <v>0.98680555555555549</v>
      </c>
      <c r="I6" s="18">
        <f>I5+TIME(0,$B6-1,0)</f>
        <v>1.0555555555555569</v>
      </c>
      <c r="J6" s="21">
        <f>J5+TIME(0,$B6-1,0)</f>
        <v>1.1222222222222253</v>
      </c>
    </row>
    <row r="7" spans="1:10" x14ac:dyDescent="0.25">
      <c r="A7" s="8" t="s">
        <v>34</v>
      </c>
      <c r="B7" s="5">
        <v>2</v>
      </c>
      <c r="C7" s="18">
        <f t="shared" ref="C7" si="4">C6+TIME(0,$B7,0)</f>
        <v>1.0222222222222226</v>
      </c>
      <c r="D7" s="18">
        <f t="shared" ref="D7" si="5">D6+TIME(0,$B7,0)</f>
        <v>1.0909722222222242</v>
      </c>
      <c r="F7" s="9" t="s">
        <v>39</v>
      </c>
      <c r="G7" s="5">
        <v>2</v>
      </c>
      <c r="H7" s="18">
        <f t="shared" ref="H7:H9" si="6">H6+TIME(0,$B7,0)</f>
        <v>0.98819444444444438</v>
      </c>
      <c r="I7" s="18">
        <f t="shared" ref="I7:J7" si="7">I6+TIME(0,$B7,0)</f>
        <v>1.0569444444444458</v>
      </c>
      <c r="J7" s="21">
        <f t="shared" si="7"/>
        <v>1.1236111111111142</v>
      </c>
    </row>
    <row r="8" spans="1:10" x14ac:dyDescent="0.25">
      <c r="A8" s="10" t="s">
        <v>44</v>
      </c>
      <c r="B8" s="5">
        <v>2</v>
      </c>
      <c r="C8" s="18">
        <f t="shared" ref="C8" si="8">C7+TIME(0,$B8,0)</f>
        <v>1.0236111111111115</v>
      </c>
      <c r="D8" s="18">
        <f t="shared" ref="D8" si="9">D7+TIME(0,$B8,0)</f>
        <v>1.0923611111111131</v>
      </c>
      <c r="F8" s="9" t="s">
        <v>38</v>
      </c>
      <c r="G8" s="5">
        <v>2</v>
      </c>
      <c r="H8" s="18">
        <f>H7+TIME(0,$B8-1,0)</f>
        <v>0.98888888888888882</v>
      </c>
      <c r="I8" s="18">
        <f>I7+TIME(0,$B8-1,0)</f>
        <v>1.0576388888888903</v>
      </c>
      <c r="J8" s="21">
        <f>J7+TIME(0,$B8-1,0)</f>
        <v>1.1243055555555588</v>
      </c>
    </row>
    <row r="9" spans="1:10" x14ac:dyDescent="0.25">
      <c r="A9" s="10" t="s">
        <v>35</v>
      </c>
      <c r="B9" s="5">
        <v>2</v>
      </c>
      <c r="C9" s="18">
        <f>C8+TIME(0,$B9-1,0)</f>
        <v>1.024305555555556</v>
      </c>
      <c r="D9" s="18">
        <f>D8+TIME(0,$B9-1,0)</f>
        <v>1.0930555555555577</v>
      </c>
      <c r="F9" s="9" t="s">
        <v>37</v>
      </c>
      <c r="G9" s="5">
        <v>2</v>
      </c>
      <c r="H9" s="18">
        <f t="shared" si="6"/>
        <v>0.9902777777777777</v>
      </c>
      <c r="I9" s="18">
        <f t="shared" ref="I9:J9" si="10">I8+TIME(0,$B9,0)</f>
        <v>1.0590277777777792</v>
      </c>
      <c r="J9" s="21">
        <f t="shared" si="10"/>
        <v>1.1256944444444477</v>
      </c>
    </row>
    <row r="10" spans="1:10" x14ac:dyDescent="0.25">
      <c r="A10" s="10" t="s">
        <v>10</v>
      </c>
      <c r="B10" s="5">
        <v>2</v>
      </c>
      <c r="C10" s="18">
        <f>C9+TIME(0,$B10+2,0)</f>
        <v>1.0270833333333338</v>
      </c>
      <c r="D10" s="18">
        <f>D9+TIME(0,$B10+2,0)</f>
        <v>1.0958333333333354</v>
      </c>
      <c r="F10" s="10" t="s">
        <v>46</v>
      </c>
      <c r="G10" s="5">
        <v>2</v>
      </c>
      <c r="H10" s="18">
        <f>H9+TIME(0,$B302+4,0)</f>
        <v>0.99305555555555547</v>
      </c>
      <c r="I10" s="18">
        <f>I9+TIME(0,$B302+4,0)</f>
        <v>1.061805555555557</v>
      </c>
      <c r="J10" s="21">
        <f>J9+TIME(0,$B302+4,0)</f>
        <v>1.1284722222222254</v>
      </c>
    </row>
    <row r="11" spans="1:10" x14ac:dyDescent="0.25">
      <c r="A11" s="10" t="s">
        <v>51</v>
      </c>
      <c r="B11" s="5">
        <v>2</v>
      </c>
      <c r="C11" s="18">
        <f>C10+TIME(0,$B11-1,0)</f>
        <v>1.0277777777777783</v>
      </c>
      <c r="D11" s="18">
        <f>D10+TIME(0,$B11-1,0)</f>
        <v>1.09652777777778</v>
      </c>
      <c r="F11" s="10" t="s">
        <v>36</v>
      </c>
      <c r="G11" s="5">
        <v>2</v>
      </c>
      <c r="H11" s="18">
        <f>H10+TIME(0,$B111+3,0)</f>
        <v>0.9951388888888888</v>
      </c>
      <c r="I11" s="18">
        <f>I10+TIME(0,$B111+3,0)</f>
        <v>1.0638888888888904</v>
      </c>
      <c r="J11" s="21">
        <f>J10+TIME(0,$B111+3,0)</f>
        <v>1.1305555555555589</v>
      </c>
    </row>
    <row r="12" spans="1:10" x14ac:dyDescent="0.25">
      <c r="A12" s="10" t="s">
        <v>52</v>
      </c>
      <c r="B12" s="5">
        <v>2</v>
      </c>
      <c r="C12" s="18">
        <f t="shared" ref="C12:D12" si="11">C11+TIME(0,$B12,0)</f>
        <v>1.0291666666666672</v>
      </c>
      <c r="D12" s="18">
        <f t="shared" si="11"/>
        <v>1.0979166666666689</v>
      </c>
      <c r="F12" s="8" t="s">
        <v>45</v>
      </c>
      <c r="G12" s="5">
        <v>2</v>
      </c>
      <c r="H12" s="18">
        <f t="shared" ref="H12" si="12">H11+TIME(0,$B13+1,0)</f>
        <v>0.99722222222222212</v>
      </c>
      <c r="I12" s="18">
        <f t="shared" ref="I12:J12" si="13">I11+TIME(0,$B13+1,0)</f>
        <v>1.0659722222222239</v>
      </c>
      <c r="J12" s="21">
        <f t="shared" si="13"/>
        <v>1.1326388888888923</v>
      </c>
    </row>
    <row r="13" spans="1:10" x14ac:dyDescent="0.25">
      <c r="A13" s="10" t="s">
        <v>13</v>
      </c>
      <c r="B13" s="5">
        <v>2</v>
      </c>
      <c r="C13" s="18">
        <f t="shared" ref="C13:D13" si="14">C12+TIME(0,$B13,0)</f>
        <v>1.0305555555555561</v>
      </c>
      <c r="D13" s="18">
        <f t="shared" si="14"/>
        <v>1.0993055555555578</v>
      </c>
      <c r="F13" s="8" t="s">
        <v>15</v>
      </c>
      <c r="G13" s="4">
        <v>3</v>
      </c>
      <c r="H13" s="18">
        <f>H12+TIME(0,$B14+2,0)</f>
        <v>0.99999999999999989</v>
      </c>
      <c r="I13" s="18">
        <f>I12+TIME(0,$B14+2,0)</f>
        <v>1.0687500000000016</v>
      </c>
      <c r="J13" s="21">
        <f>J12+TIME(0,$B14+2,0)</f>
        <v>1.1354166666666701</v>
      </c>
    </row>
    <row r="14" spans="1:10" x14ac:dyDescent="0.25">
      <c r="A14" s="10" t="s">
        <v>15</v>
      </c>
      <c r="B14" s="4">
        <v>2</v>
      </c>
      <c r="C14" s="18">
        <f>C13+TIME(0,$B14+1,0)</f>
        <v>1.0326388888888896</v>
      </c>
      <c r="D14" s="18">
        <f>D13+TIME(0,$B14+1,0)</f>
        <v>1.1013888888888912</v>
      </c>
      <c r="F14" s="8" t="s">
        <v>13</v>
      </c>
      <c r="G14" s="5">
        <v>2</v>
      </c>
      <c r="H14" s="18">
        <f t="shared" ref="H14:H16" si="15">H13+TIME(0,$B15,0)</f>
        <v>1.0013888888888889</v>
      </c>
      <c r="I14" s="18">
        <f t="shared" ref="I14:J14" si="16">I13+TIME(0,$B15,0)</f>
        <v>1.0701388888888905</v>
      </c>
      <c r="J14" s="21">
        <f t="shared" si="16"/>
        <v>1.136805555555559</v>
      </c>
    </row>
    <row r="15" spans="1:10" x14ac:dyDescent="0.25">
      <c r="A15" s="10" t="s">
        <v>45</v>
      </c>
      <c r="B15" s="5">
        <v>2</v>
      </c>
      <c r="C15" s="18">
        <f>C14+TIME(0,$B15+2,0)</f>
        <v>1.0354166666666673</v>
      </c>
      <c r="D15" s="18">
        <f>D14+TIME(0,$B15+2,0)</f>
        <v>1.104166666666669</v>
      </c>
      <c r="F15" s="8" t="s">
        <v>52</v>
      </c>
      <c r="G15" s="5">
        <v>2</v>
      </c>
      <c r="H15" s="18">
        <f t="shared" si="15"/>
        <v>1.0027777777777778</v>
      </c>
      <c r="I15" s="18">
        <f t="shared" ref="I15:J15" si="17">I14+TIME(0,$B16,0)</f>
        <v>1.0715277777777794</v>
      </c>
      <c r="J15" s="21">
        <f t="shared" si="17"/>
        <v>1.1381944444444478</v>
      </c>
    </row>
    <row r="16" spans="1:10" x14ac:dyDescent="0.25">
      <c r="A16" s="11" t="s">
        <v>36</v>
      </c>
      <c r="B16" s="5">
        <v>2</v>
      </c>
      <c r="C16" s="18">
        <f t="shared" ref="C16:D18" si="18">C15+TIME(0,$B16+1,0)</f>
        <v>1.0375000000000008</v>
      </c>
      <c r="D16" s="18">
        <f t="shared" si="18"/>
        <v>1.1062500000000024</v>
      </c>
      <c r="F16" s="8" t="s">
        <v>51</v>
      </c>
      <c r="G16" s="5">
        <v>2</v>
      </c>
      <c r="H16" s="18">
        <f t="shared" si="15"/>
        <v>1.0041666666666667</v>
      </c>
      <c r="I16" s="18">
        <f t="shared" ref="I16:J16" si="19">I15+TIME(0,$B17,0)</f>
        <v>1.0729166666666683</v>
      </c>
      <c r="J16" s="21">
        <f t="shared" si="19"/>
        <v>1.1395833333333367</v>
      </c>
    </row>
    <row r="17" spans="1:10" x14ac:dyDescent="0.25">
      <c r="A17" s="11" t="s">
        <v>46</v>
      </c>
      <c r="B17" s="5">
        <v>2</v>
      </c>
      <c r="C17" s="18">
        <f t="shared" si="18"/>
        <v>1.0395833333333342</v>
      </c>
      <c r="D17" s="18">
        <f t="shared" si="18"/>
        <v>1.1083333333333358</v>
      </c>
      <c r="F17" s="8" t="s">
        <v>10</v>
      </c>
      <c r="G17" s="5">
        <v>2</v>
      </c>
      <c r="H17" s="18">
        <f>H16+TIME(0,$B18,0)</f>
        <v>1.0062500000000001</v>
      </c>
      <c r="I17" s="18">
        <f>I16+TIME(0,$B18-1,0)</f>
        <v>1.0743055555555572</v>
      </c>
      <c r="J17" s="28"/>
    </row>
    <row r="18" spans="1:10" x14ac:dyDescent="0.25">
      <c r="A18" s="11" t="s">
        <v>37</v>
      </c>
      <c r="B18" s="5">
        <v>3</v>
      </c>
      <c r="C18" s="18">
        <f t="shared" si="18"/>
        <v>1.042361111111112</v>
      </c>
      <c r="D18" s="18">
        <f t="shared" si="18"/>
        <v>1.1111111111111136</v>
      </c>
      <c r="F18" s="8" t="s">
        <v>35</v>
      </c>
      <c r="G18" s="5">
        <v>2</v>
      </c>
      <c r="H18" s="18">
        <f>H17+TIME(0,$B19,0)</f>
        <v>1.007638888888889</v>
      </c>
      <c r="I18" s="18">
        <f>I17+TIME(0,$B19,0)</f>
        <v>1.0756944444444461</v>
      </c>
      <c r="J18" s="27"/>
    </row>
    <row r="19" spans="1:10" x14ac:dyDescent="0.25">
      <c r="A19" s="9" t="s">
        <v>38</v>
      </c>
      <c r="B19" s="5">
        <v>2</v>
      </c>
      <c r="C19" s="18">
        <f t="shared" ref="C19:D19" si="20">C18+TIME(0,$B19,0)</f>
        <v>1.0437500000000008</v>
      </c>
      <c r="D19" s="18">
        <f t="shared" si="20"/>
        <v>1.1125000000000025</v>
      </c>
      <c r="F19" s="8" t="s">
        <v>44</v>
      </c>
      <c r="G19" s="5">
        <v>2</v>
      </c>
      <c r="H19" s="18">
        <f>H18+TIME(0,$B20+1,0)</f>
        <v>1.0097222222222224</v>
      </c>
      <c r="I19" s="18">
        <f>I18+TIME(0,$B20+1,0)</f>
        <v>1.0777777777777795</v>
      </c>
      <c r="J19" s="27"/>
    </row>
    <row r="20" spans="1:10" x14ac:dyDescent="0.25">
      <c r="A20" s="9" t="s">
        <v>39</v>
      </c>
      <c r="B20" s="5">
        <v>2</v>
      </c>
      <c r="C20" s="18">
        <f>C19+TIME(0,$B20-1,0)</f>
        <v>1.0444444444444454</v>
      </c>
      <c r="D20" s="18">
        <f>D19+TIME(0,$B20-1,0)</f>
        <v>1.113194444444447</v>
      </c>
      <c r="F20" s="8" t="s">
        <v>34</v>
      </c>
      <c r="G20" s="5">
        <v>2</v>
      </c>
      <c r="H20" s="18">
        <f t="shared" ref="H20" si="21">H19+TIME(0,$B21,0)</f>
        <v>1.010416666666667</v>
      </c>
      <c r="I20" s="18">
        <f t="shared" ref="I20" si="22">I19+TIME(0,$B21,0)</f>
        <v>1.0784722222222241</v>
      </c>
      <c r="J20" s="27"/>
    </row>
    <row r="21" spans="1:10" x14ac:dyDescent="0.25">
      <c r="A21" s="9" t="s">
        <v>40</v>
      </c>
      <c r="B21" s="5">
        <v>1</v>
      </c>
      <c r="C21" s="18">
        <f>C20+TIME(0,$B21+1,0)</f>
        <v>1.0458333333333343</v>
      </c>
      <c r="D21" s="18">
        <f>D20+TIME(0,$B21+1,0)</f>
        <v>1.1145833333333359</v>
      </c>
      <c r="F21" s="8" t="s">
        <v>33</v>
      </c>
      <c r="G21" s="5">
        <v>2</v>
      </c>
      <c r="H21" s="18">
        <f>H20+TIME(0,$B22+1,0)</f>
        <v>1.0125000000000004</v>
      </c>
      <c r="I21" s="18">
        <f>I20+TIME(0,$B22+1,0)</f>
        <v>1.0805555555555575</v>
      </c>
      <c r="J21" s="27"/>
    </row>
    <row r="22" spans="1:10" ht="30" x14ac:dyDescent="0.25">
      <c r="A22" s="9" t="s">
        <v>41</v>
      </c>
      <c r="B22" s="5">
        <v>2</v>
      </c>
      <c r="C22" s="18">
        <f>C21+TIME(0,$B22-1,0)</f>
        <v>1.0465277777777788</v>
      </c>
      <c r="D22" s="18">
        <f>D21+TIME(0,$B22-1,0)</f>
        <v>1.1152777777777805</v>
      </c>
      <c r="F22" s="9" t="s">
        <v>32</v>
      </c>
      <c r="G22" s="5">
        <v>2</v>
      </c>
      <c r="H22" s="18">
        <f>H21+TIME(0,$B23,0)</f>
        <v>1.0138888888888893</v>
      </c>
      <c r="I22" s="18">
        <f>I21+TIME(0,$B23,0)</f>
        <v>1.0819444444444464</v>
      </c>
      <c r="J22" s="27"/>
    </row>
    <row r="23" spans="1:10" ht="30" x14ac:dyDescent="0.25">
      <c r="A23" s="9" t="s">
        <v>47</v>
      </c>
      <c r="B23" s="5">
        <v>2</v>
      </c>
      <c r="C23" s="18">
        <f>C22+TIME(0,$B23+1,0)</f>
        <v>1.0486111111111123</v>
      </c>
      <c r="D23" s="18">
        <f>D22+TIME(0,$B23+1,0)</f>
        <v>1.1173611111111139</v>
      </c>
      <c r="F23" s="8" t="s">
        <v>49</v>
      </c>
      <c r="G23" s="5">
        <v>2</v>
      </c>
      <c r="H23" s="18">
        <f>H22+TIME(0,$B24+2,0)</f>
        <v>1.0152777777777782</v>
      </c>
      <c r="I23" s="18">
        <f>I22+TIME(0,$B24+2,0)</f>
        <v>1.0833333333333353</v>
      </c>
      <c r="J23" s="27"/>
    </row>
    <row r="24" spans="1:10" x14ac:dyDescent="0.25">
      <c r="A24" s="6"/>
      <c r="B24" s="7"/>
    </row>
    <row r="25" spans="1:10" x14ac:dyDescent="0.25">
      <c r="B25" s="1"/>
      <c r="C25" s="45"/>
      <c r="D25" s="45"/>
      <c r="F25" s="13"/>
      <c r="H25" s="30">
        <v>0.11944444444444445</v>
      </c>
      <c r="I25" s="29" t="s">
        <v>31</v>
      </c>
      <c r="J25" s="29"/>
    </row>
  </sheetData>
  <mergeCells count="6">
    <mergeCell ref="C25:D25"/>
    <mergeCell ref="A1:J1"/>
    <mergeCell ref="A2:D2"/>
    <mergeCell ref="F2:J2"/>
    <mergeCell ref="C3:D3"/>
    <mergeCell ref="H3:J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Маршрут 1</vt:lpstr>
      <vt:lpstr>Маршрут 7</vt:lpstr>
      <vt:lpstr>Маршрут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2025-12-24T05:53:28Z</dcterms:modified>
</cp:coreProperties>
</file>